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www\artes-valve.com\Referenzen\DWA\5503910\"/>
    </mc:Choice>
  </mc:AlternateContent>
  <bookViews>
    <workbookView xWindow="-120" yWindow="-120" windowWidth="29040" windowHeight="13170"/>
  </bookViews>
  <sheets>
    <sheet name="Pos_2" sheetId="8" r:id="rId1"/>
    <sheet name="Auswahltabelle" sheetId="6" state="hidden" r:id="rId2"/>
  </sheets>
  <definedNames>
    <definedName name="_xlnm.Print_Area" localSheetId="0">Pos_2!$A$1:$H$62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6" l="1"/>
  <c r="C21" i="6" l="1"/>
  <c r="C17" i="6"/>
  <c r="D17" i="6"/>
  <c r="E17" i="6"/>
  <c r="F17" i="6"/>
  <c r="G17" i="6"/>
  <c r="H17" i="6"/>
  <c r="I17" i="6"/>
</calcChain>
</file>

<file path=xl/sharedStrings.xml><?xml version="1.0" encoding="utf-8"?>
<sst xmlns="http://schemas.openxmlformats.org/spreadsheetml/2006/main" count="211" uniqueCount="150">
  <si>
    <t>Pos.</t>
  </si>
  <si>
    <t>Stefan Haftenberger</t>
  </si>
  <si>
    <t>stefan.haftenberger@artes-valve.de</t>
  </si>
  <si>
    <t>Henner Roßmann</t>
  </si>
  <si>
    <t>henner.rossmann@artes-valve.de</t>
  </si>
  <si>
    <t>Horst Jäkel</t>
  </si>
  <si>
    <t>Ingo Mathes</t>
  </si>
  <si>
    <t>ingo.mathes@artes-valve.de</t>
  </si>
  <si>
    <t>René Hagedorn</t>
  </si>
  <si>
    <t>Bernd Seiferth</t>
  </si>
  <si>
    <t>Mathias Borgwardt</t>
  </si>
  <si>
    <t>Unterschriften</t>
  </si>
  <si>
    <t>Ausgabe:</t>
  </si>
  <si>
    <t>rene.hagedorn@artes-valve.de</t>
  </si>
  <si>
    <t>Artlandstraße 63</t>
  </si>
  <si>
    <t>D-49610 Quakenbrück</t>
  </si>
  <si>
    <t>Tel.: +49 (0) 5431-96847-10</t>
  </si>
  <si>
    <t>bernd.seiferth@artes-valve.de</t>
  </si>
  <si>
    <t>mathias.borgwardt@artes-valve.de</t>
  </si>
  <si>
    <t>Fax.: +49 (0) 5431-96847-20</t>
  </si>
  <si>
    <t>Kontaktdaten ARTES</t>
  </si>
  <si>
    <t>Liubov Kemenova</t>
  </si>
  <si>
    <t>Liubov.Kemenova@artes-valve.de</t>
  </si>
  <si>
    <t>Parkallee 7</t>
  </si>
  <si>
    <t>D-16727 Velten</t>
  </si>
  <si>
    <t>Tel.: +49 (0) 3304-24724-21</t>
  </si>
  <si>
    <t>Tel.: +49 (0) 3304-24724-23</t>
  </si>
  <si>
    <t>Tel.: +49 (0) 3304-24724-24</t>
  </si>
  <si>
    <t>Tel.: +49 (0) 3304-24724-81</t>
  </si>
  <si>
    <t>Tel.: +49 (0) 3304-24724-82</t>
  </si>
  <si>
    <t>Tel.: +49 (0) 3304-24724-61</t>
  </si>
  <si>
    <t>Tel.: +49 (0) 3304-24724-41</t>
  </si>
  <si>
    <t>Fax.: +49 (0) 3304-24724-29</t>
  </si>
  <si>
    <t>Fax.: +49 (0) 3304-24724-99</t>
  </si>
  <si>
    <t>Fax.: +49 (0) 3304-24724-49</t>
  </si>
  <si>
    <t>Mobil: +49 (0) 172-80770-65</t>
  </si>
  <si>
    <t>Mobil: +49 (0) 172-94385-41</t>
  </si>
  <si>
    <t>Mobil: +49 (0) 172-80770-67</t>
  </si>
  <si>
    <t>Mobil: +49 (0) 172-80770-68</t>
  </si>
  <si>
    <t>Mobil: +49 (0) 172-80770-66</t>
  </si>
  <si>
    <t>Mobil: +49 (0) 172-80770-62</t>
  </si>
  <si>
    <t>Mobil: +49 (0) 172-80770-87</t>
  </si>
  <si>
    <t>Mobil: +49 (0) 176-998063-29</t>
  </si>
  <si>
    <t>horst.jaekel@artes-valve.de</t>
  </si>
  <si>
    <t>Mobil: +49 (0) 172-94385-42</t>
  </si>
  <si>
    <t>Tel.: +49 (0) 3304-24724-22</t>
  </si>
  <si>
    <t>Khaled Abu Ramadan</t>
  </si>
  <si>
    <t>khaled.ramadan@artes-valve.de</t>
  </si>
  <si>
    <t>Three-Way Valve</t>
  </si>
  <si>
    <r>
      <rPr>
        <b/>
        <sz val="7"/>
        <rFont val="Arial"/>
        <family val="2"/>
      </rPr>
      <t>ARTES</t>
    </r>
    <r>
      <rPr>
        <sz val="7"/>
        <rFont val="Arial"/>
        <family val="2"/>
      </rPr>
      <t xml:space="preserve"> Valve &amp; Service GmbH        Parkallee 7 - 16727 Velten         GERMANY</t>
    </r>
  </si>
  <si>
    <t>A  M E M B E R  O F  T H E  A R C A  F L O W  G R O U P</t>
  </si>
  <si>
    <t>Customer:</t>
  </si>
  <si>
    <t>ARTES-Ref.</t>
  </si>
  <si>
    <t>Plant:</t>
  </si>
  <si>
    <t>Service:</t>
  </si>
  <si>
    <t>Qty.:</t>
  </si>
  <si>
    <t>TAG No.</t>
  </si>
  <si>
    <t>S/N:</t>
  </si>
  <si>
    <t>Pipeline</t>
  </si>
  <si>
    <t>Connection 1</t>
  </si>
  <si>
    <t>Connection 2</t>
  </si>
  <si>
    <t>Connection 3</t>
  </si>
  <si>
    <t xml:space="preserve"> </t>
  </si>
  <si>
    <t>Dimensions</t>
  </si>
  <si>
    <t xml:space="preserve">Ø D x s </t>
  </si>
  <si>
    <t>mm</t>
  </si>
  <si>
    <t>Material</t>
  </si>
  <si>
    <t>Weld ends</t>
  </si>
  <si>
    <t>Flange ends</t>
  </si>
  <si>
    <t>--</t>
  </si>
  <si>
    <t>Valve Design</t>
  </si>
  <si>
    <t>NPS</t>
  </si>
  <si>
    <t>class</t>
  </si>
  <si>
    <t>Design Pressure</t>
  </si>
  <si>
    <t>bar(g)</t>
  </si>
  <si>
    <t>Design Temp.</t>
  </si>
  <si>
    <t>°C</t>
  </si>
  <si>
    <t xml:space="preserve">Hydraulic Test Pressure </t>
  </si>
  <si>
    <t>Operational conditions</t>
  </si>
  <si>
    <t>Load Case</t>
  </si>
  <si>
    <t xml:space="preserve">Medium:      </t>
  </si>
  <si>
    <t>Flow</t>
  </si>
  <si>
    <t>t/h</t>
  </si>
  <si>
    <t>Temperature</t>
  </si>
  <si>
    <t>p inlet</t>
  </si>
  <si>
    <t xml:space="preserve">p outlet </t>
  </si>
  <si>
    <t>Kv value</t>
  </si>
  <si>
    <t>m³/h</t>
  </si>
  <si>
    <t>Flow velocity</t>
  </si>
  <si>
    <t>m/s</t>
  </si>
  <si>
    <t>Valve type</t>
  </si>
  <si>
    <t>Type W, Diverter</t>
  </si>
  <si>
    <t>Material:</t>
  </si>
  <si>
    <t>Valve Parameters</t>
  </si>
  <si>
    <t>Body:</t>
  </si>
  <si>
    <t>Ø seat</t>
  </si>
  <si>
    <t>Stem:</t>
  </si>
  <si>
    <t>1.4122</t>
  </si>
  <si>
    <t>Kvs Value:</t>
  </si>
  <si>
    <t>Plug:</t>
  </si>
  <si>
    <t>bar</t>
  </si>
  <si>
    <t>Control</t>
  </si>
  <si>
    <t>Gaskets:</t>
  </si>
  <si>
    <t>Graphite</t>
  </si>
  <si>
    <t>characteristic:</t>
  </si>
  <si>
    <t>linear</t>
  </si>
  <si>
    <t>Design &amp; Tests acc. to:</t>
  </si>
  <si>
    <t>Leakage:</t>
  </si>
  <si>
    <t>Installation requirements:</t>
  </si>
  <si>
    <t>Actuator type:</t>
  </si>
  <si>
    <t>pneumatic</t>
  </si>
  <si>
    <t>Model:</t>
  </si>
  <si>
    <t>Remarks:</t>
  </si>
  <si>
    <t>Revision:</t>
  </si>
  <si>
    <t>Date:</t>
  </si>
  <si>
    <t>Prepared:</t>
  </si>
  <si>
    <t>Checked:</t>
  </si>
  <si>
    <t>steam</t>
  </si>
  <si>
    <t>Valve Connection Data</t>
  </si>
  <si>
    <t>Nominal Pressure</t>
  </si>
  <si>
    <t>Nominal Pipe Size</t>
  </si>
  <si>
    <r>
      <t xml:space="preserve">max. </t>
    </r>
    <r>
      <rPr>
        <sz val="8"/>
        <rFont val="Symbol"/>
        <family val="1"/>
        <charset val="2"/>
      </rPr>
      <t>D</t>
    </r>
    <r>
      <rPr>
        <sz val="8"/>
        <rFont val="Arial"/>
        <family val="2"/>
      </rPr>
      <t>p actuator</t>
    </r>
  </si>
  <si>
    <t>ASME BPVC Section VIII Division 1</t>
  </si>
  <si>
    <t>SA105</t>
  </si>
  <si>
    <t>ARVOS GmbH</t>
  </si>
  <si>
    <t>Marokko</t>
  </si>
  <si>
    <t>10"</t>
  </si>
  <si>
    <t>air supply pressure: min.6bar(g)</t>
  </si>
  <si>
    <t>H. Jäkel</t>
  </si>
  <si>
    <t>ca. 1,5-3% of Kvs</t>
  </si>
  <si>
    <t>273 x 15,09</t>
  </si>
  <si>
    <t>K. A.Ramadan</t>
  </si>
  <si>
    <t>SA106M Gr. B</t>
  </si>
  <si>
    <t>air failure: open</t>
  </si>
  <si>
    <t>Saturated Steam</t>
  </si>
  <si>
    <t>900</t>
  </si>
  <si>
    <t>330</t>
  </si>
  <si>
    <t>5503910</t>
  </si>
  <si>
    <t>P. Schüler</t>
  </si>
  <si>
    <t>R. Feldmann</t>
  </si>
  <si>
    <t>3159333.1</t>
  </si>
  <si>
    <t>Inlet 1 always open, Outlet 2 &amp; Outlet 3 controlled</t>
  </si>
  <si>
    <t>PROTACT PR387S.12.090.16S46.PRH, single acting Rack&amp;Pinion type,</t>
  </si>
  <si>
    <t>positioner Siemens Sipart PS2 6DR5110-0NM01-0AA3; 4…20mA; HART</t>
  </si>
  <si>
    <t>air set YT 200BN210 incl. gauge, air tubing: SST</t>
  </si>
  <si>
    <t>- position indicator at valve stem</t>
  </si>
  <si>
    <t>- safety position: 1-2 open, 3 closed</t>
  </si>
  <si>
    <r>
      <rPr>
        <sz val="8"/>
        <color rgb="FFFF0000"/>
        <rFont val="Arial"/>
        <family val="2"/>
      </rPr>
      <t>Attention!</t>
    </r>
    <r>
      <rPr>
        <sz val="8"/>
        <rFont val="Arial"/>
        <family val="2"/>
      </rPr>
      <t xml:space="preserve"> - Outlet 2 with stop at </t>
    </r>
    <r>
      <rPr>
        <i/>
        <sz val="8"/>
        <rFont val="Arial"/>
        <family val="2"/>
      </rPr>
      <t>73,3%-closed</t>
    </r>
    <r>
      <rPr>
        <sz val="8"/>
        <rFont val="Arial"/>
        <family val="2"/>
      </rPr>
      <t xml:space="preserve"> (stop in pneumatic actuator, adjustable)</t>
    </r>
  </si>
  <si>
    <t>F. Exner</t>
  </si>
  <si>
    <t>M83-13-TCVT07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</si>
</sst>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\ &quot;bar&quot;"/>
    <numFmt numFmtId="165" formatCode="0.000"/>
    <numFmt numFmtId="166" formatCode="0.0\ &quot;mm&quot;"/>
    <numFmt numFmtId="167" formatCode="0.0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Symbol"/>
      <family val="1"/>
      <charset val="2"/>
    </font>
    <font>
      <i/>
      <vertAlign val="superscript"/>
      <sz val="8"/>
      <color rgb="FFFF000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</cellStyleXfs>
  <cellXfs count="174">
    <xf numFmtId="0" fontId="0" fillId="0" borderId="0" xfId="0"/>
    <xf numFmtId="0" fontId="1" fillId="0" borderId="0" xfId="1" applyAlignment="1" applyProtection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2" borderId="7" xfId="0" applyFill="1" applyBorder="1"/>
    <xf numFmtId="0" fontId="0" fillId="2" borderId="8" xfId="0" applyFill="1" applyBorder="1"/>
    <xf numFmtId="0" fontId="1" fillId="0" borderId="0" xfId="1" applyBorder="1" applyAlignment="1" applyProtection="1"/>
    <xf numFmtId="0" fontId="4" fillId="0" borderId="5" xfId="0" applyFont="1" applyFill="1" applyBorder="1"/>
    <xf numFmtId="0" fontId="0" fillId="0" borderId="10" xfId="0" applyBorder="1" applyAlignment="1">
      <alignment vertical="center"/>
    </xf>
    <xf numFmtId="0" fontId="7" fillId="0" borderId="10" xfId="3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/>
    </xf>
    <xf numFmtId="0" fontId="2" fillId="0" borderId="0" xfId="3" applyFont="1" applyBorder="1"/>
    <xf numFmtId="49" fontId="2" fillId="0" borderId="0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6" xfId="3" applyFont="1" applyBorder="1" applyAlignment="1">
      <alignment horizontal="left"/>
    </xf>
    <xf numFmtId="0" fontId="2" fillId="0" borderId="7" xfId="3" applyFont="1" applyBorder="1"/>
    <xf numFmtId="0" fontId="2" fillId="0" borderId="7" xfId="3" applyFont="1" applyBorder="1" applyAlignment="1">
      <alignment horizontal="left"/>
    </xf>
    <xf numFmtId="0" fontId="10" fillId="0" borderId="7" xfId="3" applyFont="1" applyBorder="1" applyAlignment="1">
      <alignment horizontal="center"/>
    </xf>
    <xf numFmtId="0" fontId="2" fillId="0" borderId="19" xfId="3" applyFont="1" applyBorder="1"/>
    <xf numFmtId="0" fontId="2" fillId="0" borderId="15" xfId="3" applyFont="1" applyBorder="1"/>
    <xf numFmtId="0" fontId="2" fillId="0" borderId="20" xfId="3" applyFont="1" applyBorder="1" applyAlignment="1">
      <alignment horizontal="center"/>
    </xf>
    <xf numFmtId="0" fontId="2" fillId="0" borderId="2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22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8" xfId="3" applyFont="1" applyBorder="1"/>
    <xf numFmtId="0" fontId="2" fillId="0" borderId="23" xfId="3" quotePrefix="1" applyFont="1" applyBorder="1" applyAlignment="1">
      <alignment horizontal="center" vertical="center"/>
    </xf>
    <xf numFmtId="0" fontId="2" fillId="0" borderId="19" xfId="3" applyFont="1" applyBorder="1" applyAlignment="1">
      <alignment horizontal="center"/>
    </xf>
    <xf numFmtId="0" fontId="2" fillId="0" borderId="21" xfId="3" applyFont="1" applyFill="1" applyBorder="1" applyAlignment="1">
      <alignment horizontal="center"/>
    </xf>
    <xf numFmtId="0" fontId="2" fillId="0" borderId="5" xfId="3" applyFont="1" applyBorder="1"/>
    <xf numFmtId="0" fontId="2" fillId="0" borderId="22" xfId="3" applyFont="1" applyFill="1" applyBorder="1" applyAlignment="1">
      <alignment horizontal="center"/>
    </xf>
    <xf numFmtId="0" fontId="2" fillId="0" borderId="13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49" fontId="2" fillId="0" borderId="13" xfId="3" applyNumberFormat="1" applyFont="1" applyBorder="1" applyAlignment="1">
      <alignment horizontal="center"/>
    </xf>
    <xf numFmtId="0" fontId="2" fillId="0" borderId="6" xfId="3" applyFont="1" applyFill="1" applyBorder="1" applyAlignment="1">
      <alignment horizontal="left"/>
    </xf>
    <xf numFmtId="0" fontId="2" fillId="0" borderId="7" xfId="3" applyFont="1" applyBorder="1" applyAlignment="1">
      <alignment horizontal="center"/>
    </xf>
    <xf numFmtId="49" fontId="2" fillId="0" borderId="19" xfId="3" applyNumberFormat="1" applyFont="1" applyBorder="1" applyAlignment="1">
      <alignment horizontal="center"/>
    </xf>
    <xf numFmtId="0" fontId="10" fillId="0" borderId="6" xfId="3" applyFont="1" applyBorder="1"/>
    <xf numFmtId="0" fontId="10" fillId="0" borderId="8" xfId="3" applyFont="1" applyBorder="1" applyAlignment="1">
      <alignment horizontal="center"/>
    </xf>
    <xf numFmtId="0" fontId="10" fillId="0" borderId="4" xfId="3" applyFont="1" applyBorder="1"/>
    <xf numFmtId="0" fontId="2" fillId="0" borderId="1" xfId="3" applyFont="1" applyBorder="1" applyAlignment="1">
      <alignment horizontal="center"/>
    </xf>
    <xf numFmtId="0" fontId="2" fillId="0" borderId="24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23" xfId="3" applyFont="1" applyBorder="1" applyAlignment="1">
      <alignment horizontal="center"/>
    </xf>
    <xf numFmtId="0" fontId="2" fillId="0" borderId="25" xfId="3" applyFont="1" applyBorder="1" applyAlignment="1">
      <alignment horizontal="center"/>
    </xf>
    <xf numFmtId="2" fontId="2" fillId="0" borderId="4" xfId="3" applyNumberFormat="1" applyFont="1" applyBorder="1" applyAlignment="1">
      <alignment horizontal="center"/>
    </xf>
    <xf numFmtId="2" fontId="2" fillId="0" borderId="2" xfId="3" applyNumberFormat="1" applyFont="1" applyFill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27" xfId="3" applyFont="1" applyBorder="1" applyAlignment="1">
      <alignment horizontal="center"/>
    </xf>
    <xf numFmtId="1" fontId="2" fillId="0" borderId="0" xfId="3" applyNumberFormat="1" applyFont="1" applyFill="1" applyBorder="1" applyAlignment="1">
      <alignment horizontal="center"/>
    </xf>
    <xf numFmtId="2" fontId="2" fillId="0" borderId="22" xfId="3" applyNumberFormat="1" applyFont="1" applyBorder="1" applyAlignment="1">
      <alignment horizontal="center"/>
    </xf>
    <xf numFmtId="2" fontId="2" fillId="0" borderId="4" xfId="3" applyNumberFormat="1" applyFont="1" applyFill="1" applyBorder="1" applyAlignment="1">
      <alignment horizontal="center"/>
    </xf>
    <xf numFmtId="4" fontId="2" fillId="0" borderId="4" xfId="3" applyNumberFormat="1" applyFont="1" applyBorder="1" applyAlignment="1">
      <alignment horizontal="center"/>
    </xf>
    <xf numFmtId="4" fontId="2" fillId="0" borderId="22" xfId="3" applyNumberFormat="1" applyFont="1" applyBorder="1" applyAlignment="1">
      <alignment horizontal="center"/>
    </xf>
    <xf numFmtId="2" fontId="2" fillId="0" borderId="0" xfId="3" applyNumberFormat="1" applyFont="1" applyBorder="1" applyAlignment="1">
      <alignment horizontal="center"/>
    </xf>
    <xf numFmtId="2" fontId="2" fillId="0" borderId="27" xfId="3" applyNumberFormat="1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165" fontId="2" fillId="0" borderId="23" xfId="3" applyNumberFormat="1" applyFont="1" applyBorder="1" applyAlignment="1">
      <alignment horizontal="center"/>
    </xf>
    <xf numFmtId="0" fontId="10" fillId="0" borderId="20" xfId="3" applyFont="1" applyBorder="1"/>
    <xf numFmtId="0" fontId="10" fillId="0" borderId="15" xfId="3" applyFont="1" applyBorder="1"/>
    <xf numFmtId="0" fontId="2" fillId="0" borderId="16" xfId="3" applyFont="1" applyBorder="1"/>
    <xf numFmtId="0" fontId="10" fillId="0" borderId="4" xfId="3" applyFont="1" applyFill="1" applyBorder="1" applyAlignment="1">
      <alignment horizontal="left"/>
    </xf>
    <xf numFmtId="0" fontId="10" fillId="0" borderId="5" xfId="3" applyFont="1" applyBorder="1"/>
    <xf numFmtId="0" fontId="10" fillId="0" borderId="0" xfId="3" applyFont="1" applyBorder="1"/>
    <xf numFmtId="49" fontId="2" fillId="0" borderId="0" xfId="3" applyNumberFormat="1" applyFont="1" applyBorder="1"/>
    <xf numFmtId="0" fontId="2" fillId="0" borderId="13" xfId="3" applyFont="1" applyBorder="1" applyAlignment="1">
      <alignment horizontal="left"/>
    </xf>
    <xf numFmtId="3" fontId="2" fillId="0" borderId="0" xfId="3" applyNumberFormat="1" applyFont="1" applyBorder="1" applyAlignment="1">
      <alignment horizontal="center"/>
    </xf>
    <xf numFmtId="0" fontId="2" fillId="0" borderId="26" xfId="3" applyFont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5" xfId="3" applyFont="1" applyFill="1" applyBorder="1" applyAlignment="1">
      <alignment horizontal="right"/>
    </xf>
    <xf numFmtId="0" fontId="2" fillId="0" borderId="6" xfId="3" applyFont="1" applyBorder="1"/>
    <xf numFmtId="0" fontId="2" fillId="0" borderId="7" xfId="3" applyFont="1" applyBorder="1" applyAlignment="1">
      <alignment horizontal="right"/>
    </xf>
    <xf numFmtId="0" fontId="2" fillId="0" borderId="23" xfId="3" applyFont="1" applyBorder="1"/>
    <xf numFmtId="0" fontId="2" fillId="0" borderId="2" xfId="3" applyFont="1" applyFill="1" applyBorder="1"/>
    <xf numFmtId="0" fontId="2" fillId="0" borderId="0" xfId="3" applyFont="1" applyFill="1" applyBorder="1"/>
    <xf numFmtId="0" fontId="2" fillId="0" borderId="13" xfId="3" applyFont="1" applyFill="1" applyBorder="1"/>
    <xf numFmtId="0" fontId="2" fillId="0" borderId="4" xfId="3" applyFont="1" applyBorder="1"/>
    <xf numFmtId="0" fontId="2" fillId="0" borderId="13" xfId="3" applyFont="1" applyBorder="1"/>
    <xf numFmtId="0" fontId="2" fillId="0" borderId="2" xfId="3" applyFont="1" applyBorder="1"/>
    <xf numFmtId="0" fontId="2" fillId="0" borderId="2" xfId="3" applyFont="1" applyBorder="1" applyAlignment="1"/>
    <xf numFmtId="0" fontId="4" fillId="0" borderId="2" xfId="3" applyFont="1" applyBorder="1" applyAlignment="1"/>
    <xf numFmtId="0" fontId="10" fillId="0" borderId="13" xfId="3" applyFont="1" applyBorder="1" applyAlignment="1">
      <alignment horizontal="center"/>
    </xf>
    <xf numFmtId="0" fontId="2" fillId="0" borderId="0" xfId="3" applyFont="1"/>
    <xf numFmtId="0" fontId="11" fillId="0" borderId="0" xfId="3" applyFont="1"/>
    <xf numFmtId="49" fontId="4" fillId="0" borderId="0" xfId="3" applyNumberFormat="1" applyAlignment="1"/>
    <xf numFmtId="0" fontId="2" fillId="0" borderId="7" xfId="3" applyFont="1" applyBorder="1" applyAlignment="1"/>
    <xf numFmtId="0" fontId="0" fillId="0" borderId="7" xfId="0" applyBorder="1"/>
    <xf numFmtId="0" fontId="2" fillId="0" borderId="19" xfId="3" applyFont="1" applyBorder="1" applyAlignment="1">
      <alignment horizontal="right"/>
    </xf>
    <xf numFmtId="0" fontId="2" fillId="0" borderId="0" xfId="3" applyFont="1" applyBorder="1" applyAlignment="1">
      <alignment horizontal="left" vertical="center"/>
    </xf>
    <xf numFmtId="0" fontId="2" fillId="0" borderId="29" xfId="3" applyFont="1" applyBorder="1"/>
    <xf numFmtId="0" fontId="2" fillId="0" borderId="29" xfId="3" applyFont="1" applyBorder="1" applyAlignment="1">
      <alignment horizontal="center"/>
    </xf>
    <xf numFmtId="14" fontId="2" fillId="0" borderId="29" xfId="3" applyNumberFormat="1" applyFont="1" applyBorder="1" applyAlignment="1">
      <alignment horizontal="center"/>
    </xf>
    <xf numFmtId="14" fontId="2" fillId="0" borderId="20" xfId="3" applyNumberFormat="1" applyFont="1" applyBorder="1" applyAlignment="1">
      <alignment horizontal="center"/>
    </xf>
    <xf numFmtId="14" fontId="2" fillId="0" borderId="21" xfId="3" applyNumberFormat="1" applyFont="1" applyBorder="1" applyAlignment="1">
      <alignment horizontal="center"/>
    </xf>
    <xf numFmtId="0" fontId="2" fillId="0" borderId="30" xfId="3" applyFont="1" applyBorder="1" applyAlignment="1">
      <alignment horizontal="center"/>
    </xf>
    <xf numFmtId="0" fontId="2" fillId="0" borderId="31" xfId="3" applyFont="1" applyBorder="1"/>
    <xf numFmtId="0" fontId="2" fillId="0" borderId="31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49" fontId="2" fillId="0" borderId="22" xfId="3" applyNumberFormat="1" applyFont="1" applyBorder="1" applyAlignment="1">
      <alignment horizontal="center"/>
    </xf>
    <xf numFmtId="0" fontId="2" fillId="0" borderId="4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4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10" fillId="0" borderId="20" xfId="3" applyFont="1" applyBorder="1" applyAlignment="1">
      <alignment horizontal="left"/>
    </xf>
    <xf numFmtId="0" fontId="13" fillId="0" borderId="33" xfId="3" applyFont="1" applyBorder="1"/>
    <xf numFmtId="0" fontId="13" fillId="0" borderId="8" xfId="3" applyFont="1" applyBorder="1" applyAlignment="1">
      <alignment horizontal="left" indent="3"/>
    </xf>
    <xf numFmtId="0" fontId="10" fillId="0" borderId="16" xfId="3" applyFont="1" applyBorder="1" applyAlignment="1"/>
    <xf numFmtId="167" fontId="2" fillId="0" borderId="4" xfId="3" applyNumberFormat="1" applyFont="1" applyBorder="1" applyAlignment="1">
      <alignment horizontal="center"/>
    </xf>
    <xf numFmtId="167" fontId="2" fillId="0" borderId="26" xfId="3" applyNumberFormat="1" applyFont="1" applyBorder="1" applyAlignment="1">
      <alignment horizontal="center"/>
    </xf>
    <xf numFmtId="166" fontId="8" fillId="3" borderId="28" xfId="3" applyNumberFormat="1" applyFont="1" applyFill="1" applyBorder="1" applyAlignment="1">
      <alignment horizontal="center"/>
    </xf>
    <xf numFmtId="167" fontId="2" fillId="0" borderId="4" xfId="3" applyNumberFormat="1" applyFont="1" applyFill="1" applyBorder="1" applyAlignment="1">
      <alignment horizontal="center"/>
    </xf>
    <xf numFmtId="167" fontId="2" fillId="0" borderId="22" xfId="3" applyNumberFormat="1" applyFont="1" applyFill="1" applyBorder="1" applyAlignment="1">
      <alignment horizontal="center"/>
    </xf>
    <xf numFmtId="3" fontId="2" fillId="0" borderId="4" xfId="3" applyNumberFormat="1" applyFont="1" applyBorder="1" applyAlignment="1">
      <alignment horizontal="center"/>
    </xf>
    <xf numFmtId="3" fontId="2" fillId="0" borderId="22" xfId="3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49" fontId="2" fillId="0" borderId="0" xfId="3" applyNumberFormat="1" applyFont="1" applyFill="1" applyBorder="1" applyAlignment="1"/>
    <xf numFmtId="49" fontId="2" fillId="0" borderId="6" xfId="3" applyNumberFormat="1" applyFont="1" applyFill="1" applyBorder="1" applyAlignment="1">
      <alignment horizontal="center"/>
    </xf>
    <xf numFmtId="49" fontId="2" fillId="0" borderId="7" xfId="3" applyNumberFormat="1" applyFont="1" applyFill="1" applyBorder="1" applyAlignment="1">
      <alignment horizontal="center"/>
    </xf>
    <xf numFmtId="49" fontId="2" fillId="0" borderId="8" xfId="3" applyNumberFormat="1" applyFont="1" applyFill="1" applyBorder="1" applyAlignment="1">
      <alignment horizontal="center"/>
    </xf>
    <xf numFmtId="0" fontId="2" fillId="0" borderId="22" xfId="3" quotePrefix="1" applyFont="1" applyFill="1" applyBorder="1" applyAlignment="1">
      <alignment horizontal="center"/>
    </xf>
    <xf numFmtId="0" fontId="2" fillId="0" borderId="28" xfId="3" applyFont="1" applyBorder="1" applyAlignment="1">
      <alignment horizontal="right" indent="1"/>
    </xf>
    <xf numFmtId="0" fontId="2" fillId="0" borderId="4" xfId="3" applyFont="1" applyBorder="1" applyAlignment="1">
      <alignment horizontal="left" vertical="center" indent="1"/>
    </xf>
    <xf numFmtId="0" fontId="2" fillId="0" borderId="0" xfId="3" applyFont="1" applyBorder="1" applyAlignment="1">
      <alignment horizontal="left" vertical="center" indent="1"/>
    </xf>
    <xf numFmtId="0" fontId="2" fillId="0" borderId="13" xfId="3" applyFont="1" applyBorder="1" applyAlignment="1">
      <alignment horizontal="left" vertical="center" indent="1"/>
    </xf>
    <xf numFmtId="0" fontId="2" fillId="0" borderId="4" xfId="3" quotePrefix="1" applyFont="1" applyBorder="1" applyAlignment="1">
      <alignment horizontal="left" vertical="center" indent="1"/>
    </xf>
    <xf numFmtId="0" fontId="2" fillId="0" borderId="6" xfId="3" quotePrefix="1" applyFont="1" applyBorder="1" applyAlignment="1">
      <alignment horizontal="left" vertical="center" indent="1"/>
    </xf>
    <xf numFmtId="0" fontId="2" fillId="0" borderId="7" xfId="3" applyFont="1" applyBorder="1" applyAlignment="1">
      <alignment horizontal="left" vertical="center" indent="1"/>
    </xf>
    <xf numFmtId="0" fontId="2" fillId="0" borderId="19" xfId="3" applyFont="1" applyBorder="1" applyAlignment="1">
      <alignment horizontal="left" vertical="center" indent="1"/>
    </xf>
    <xf numFmtId="0" fontId="10" fillId="0" borderId="20" xfId="3" applyFont="1" applyBorder="1" applyAlignment="1">
      <alignment horizontal="left"/>
    </xf>
    <xf numFmtId="0" fontId="10" fillId="0" borderId="15" xfId="3" applyFont="1" applyBorder="1" applyAlignment="1">
      <alignment horizontal="left"/>
    </xf>
    <xf numFmtId="0" fontId="10" fillId="0" borderId="33" xfId="3" applyFont="1" applyBorder="1" applyAlignment="1">
      <alignment horizontal="left"/>
    </xf>
    <xf numFmtId="0" fontId="10" fillId="0" borderId="20" xfId="3" applyFont="1" applyBorder="1" applyAlignment="1">
      <alignment horizontal="center"/>
    </xf>
    <xf numFmtId="0" fontId="10" fillId="0" borderId="15" xfId="3" applyFont="1" applyBorder="1" applyAlignment="1">
      <alignment horizontal="center"/>
    </xf>
    <xf numFmtId="0" fontId="10" fillId="0" borderId="33" xfId="3" applyFont="1" applyBorder="1" applyAlignment="1">
      <alignment horizontal="center"/>
    </xf>
    <xf numFmtId="0" fontId="2" fillId="0" borderId="4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5" xfId="3" applyFont="1" applyFill="1" applyBorder="1" applyAlignment="1">
      <alignment horizontal="center"/>
    </xf>
    <xf numFmtId="49" fontId="2" fillId="0" borderId="4" xfId="3" applyNumberFormat="1" applyFont="1" applyFill="1" applyBorder="1" applyAlignment="1">
      <alignment horizontal="center"/>
    </xf>
    <xf numFmtId="49" fontId="2" fillId="0" borderId="0" xfId="3" applyNumberFormat="1" applyFont="1" applyFill="1" applyBorder="1" applyAlignment="1">
      <alignment horizontal="center"/>
    </xf>
    <xf numFmtId="49" fontId="2" fillId="0" borderId="5" xfId="3" applyNumberFormat="1" applyFont="1" applyFill="1" applyBorder="1" applyAlignment="1">
      <alignment horizontal="center"/>
    </xf>
    <xf numFmtId="164" fontId="10" fillId="0" borderId="20" xfId="3" applyNumberFormat="1" applyFont="1" applyBorder="1" applyAlignment="1">
      <alignment horizontal="center"/>
    </xf>
    <xf numFmtId="164" fontId="3" fillId="0" borderId="15" xfId="3" applyNumberFormat="1" applyFont="1" applyBorder="1" applyAlignment="1">
      <alignment horizontal="center"/>
    </xf>
    <xf numFmtId="164" fontId="3" fillId="0" borderId="16" xfId="3" applyNumberFormat="1" applyFont="1" applyBorder="1" applyAlignment="1">
      <alignment horizontal="center"/>
    </xf>
    <xf numFmtId="166" fontId="8" fillId="3" borderId="4" xfId="3" applyNumberFormat="1" applyFont="1" applyFill="1" applyBorder="1" applyAlignment="1">
      <alignment horizontal="right" vertical="center" indent="2"/>
    </xf>
    <xf numFmtId="166" fontId="8" fillId="3" borderId="6" xfId="3" applyNumberFormat="1" applyFont="1" applyFill="1" applyBorder="1" applyAlignment="1">
      <alignment horizontal="right" vertical="center" indent="2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4" xfId="3" applyFont="1" applyBorder="1" applyAlignment="1">
      <alignment horizontal="left"/>
    </xf>
    <xf numFmtId="0" fontId="2" fillId="0" borderId="0" xfId="3" applyFont="1" applyBorder="1" applyAlignment="1">
      <alignment horizontal="left"/>
    </xf>
  </cellXfs>
  <cellStyles count="5">
    <cellStyle name="Link" xfId="1" builtinId="8"/>
    <cellStyle name="Standard" xfId="0" builtinId="0"/>
    <cellStyle name="Standard 2" xfId="2"/>
    <cellStyle name="Standard 2 2" xfId="3"/>
    <cellStyle name="Standard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53340</xdr:rowOff>
    </xdr:from>
    <xdr:to>
      <xdr:col>6</xdr:col>
      <xdr:colOff>95250</xdr:colOff>
      <xdr:row>1</xdr:row>
      <xdr:rowOff>247650</xdr:rowOff>
    </xdr:to>
    <xdr:pic>
      <xdr:nvPicPr>
        <xdr:cNvPr id="2" name="Picture 1" descr="logo_0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53340"/>
          <a:ext cx="160782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639202</xdr:colOff>
      <xdr:row>37</xdr:row>
      <xdr:rowOff>129540</xdr:rowOff>
    </xdr:from>
    <xdr:to>
      <xdr:col>7</xdr:col>
      <xdr:colOff>696059</xdr:colOff>
      <xdr:row>42</xdr:row>
      <xdr:rowOff>20955</xdr:rowOff>
    </xdr:to>
    <xdr:pic>
      <xdr:nvPicPr>
        <xdr:cNvPr id="3" name="Grafik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2971" y="6122963"/>
          <a:ext cx="906780" cy="697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109904</xdr:colOff>
      <xdr:row>32</xdr:row>
      <xdr:rowOff>87923</xdr:rowOff>
    </xdr:from>
    <xdr:to>
      <xdr:col>4</xdr:col>
      <xdr:colOff>688731</xdr:colOff>
      <xdr:row>41</xdr:row>
      <xdr:rowOff>73271</xdr:rowOff>
    </xdr:to>
    <xdr:grpSp>
      <xdr:nvGrpSpPr>
        <xdr:cNvPr id="4" name="Gruppieren 5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>
          <a:grpSpLocks/>
        </xdr:cNvGrpSpPr>
      </xdr:nvGrpSpPr>
      <xdr:grpSpPr bwMode="auto">
        <a:xfrm>
          <a:off x="1906954" y="5548923"/>
          <a:ext cx="1340827" cy="1471248"/>
          <a:chOff x="1723881" y="5005600"/>
          <a:chExt cx="1681355" cy="1771020"/>
        </a:xfrm>
      </xdr:grpSpPr>
      <xdr:pic>
        <xdr:nvPicPr>
          <xdr:cNvPr id="5" name="Picture 2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2937" y="5005600"/>
            <a:ext cx="1050389" cy="1640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Pfeil nach unten 5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/>
        </xdr:nvSpPr>
        <xdr:spPr>
          <a:xfrm rot="7176624">
            <a:off x="1887198" y="5451755"/>
            <a:ext cx="107836" cy="434470"/>
          </a:xfrm>
          <a:prstGeom prst="downArrow">
            <a:avLst/>
          </a:prstGeom>
          <a:solidFill>
            <a:schemeClr val="accent1">
              <a:alpha val="75000"/>
            </a:schemeClr>
          </a:solidFill>
          <a:ln>
            <a:solidFill>
              <a:schemeClr val="accent1">
                <a:shade val="50000"/>
                <a:alpha val="75000"/>
              </a:schemeClr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de-DE"/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3019745" y="6537840"/>
            <a:ext cx="228668" cy="21567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endParaRPr lang="de-DE" sz="1100" baseline="0"/>
          </a:p>
        </xdr:txBody>
      </xdr:sp>
      <xdr:sp macro="" textlink="">
        <xdr:nvSpPr>
          <xdr:cNvPr id="8" name="Bogen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/>
        </xdr:nvSpPr>
        <xdr:spPr>
          <a:xfrm rot="13359230" flipH="1">
            <a:off x="2249892" y="5944746"/>
            <a:ext cx="815585" cy="831874"/>
          </a:xfrm>
          <a:prstGeom prst="arc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DE"/>
          </a:p>
        </xdr:txBody>
      </xdr:sp>
      <xdr:sp macro="" textlink="">
        <xdr:nvSpPr>
          <xdr:cNvPr id="9" name="Textfeld 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2066959" y="6560953"/>
            <a:ext cx="228668" cy="20796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endParaRPr lang="de-DE" sz="1100" baseline="0"/>
          </a:p>
        </xdr:txBody>
      </xdr:sp>
      <xdr:sp macro="" textlink="">
        <xdr:nvSpPr>
          <xdr:cNvPr id="10" name="Pfeil nach unten 9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SpPr/>
        </xdr:nvSpPr>
        <xdr:spPr>
          <a:xfrm rot="7176624">
            <a:off x="3195064" y="6295170"/>
            <a:ext cx="62097" cy="358247"/>
          </a:xfrm>
          <a:prstGeom prst="downArrow">
            <a:avLst/>
          </a:prstGeom>
          <a:solidFill>
            <a:schemeClr val="accent1">
              <a:alpha val="75000"/>
            </a:schemeClr>
          </a:solidFill>
          <a:ln>
            <a:solidFill>
              <a:schemeClr val="accent1">
                <a:shade val="50000"/>
                <a:alpha val="75000"/>
              </a:schemeClr>
            </a:solidFill>
          </a:ln>
          <a:scene3d>
            <a:camera prst="orthographicFront">
              <a:rot lat="0" lon="0" rev="1080000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de-DE"/>
          </a:p>
        </xdr:txBody>
      </xdr:sp>
      <xdr:pic>
        <xdr:nvPicPr>
          <xdr:cNvPr id="11" name="Grafik 2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7087346">
            <a:off x="1796584" y="6340902"/>
            <a:ext cx="467751" cy="358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haled.ramadan@artes-valve.de" TargetMode="External"/><Relationship Id="rId3" Type="http://schemas.openxmlformats.org/officeDocument/2006/relationships/hyperlink" Target="mailto:horst.jaekel@artes-valve.de" TargetMode="External"/><Relationship Id="rId7" Type="http://schemas.openxmlformats.org/officeDocument/2006/relationships/hyperlink" Target="mailto:mathias.borgwardt@artes-valve.de" TargetMode="External"/><Relationship Id="rId2" Type="http://schemas.openxmlformats.org/officeDocument/2006/relationships/hyperlink" Target="mailto:henner.rossmann@artes-valve.de" TargetMode="External"/><Relationship Id="rId1" Type="http://schemas.openxmlformats.org/officeDocument/2006/relationships/hyperlink" Target="mailto:stefan.haftenberger@artes-valve.de" TargetMode="External"/><Relationship Id="rId6" Type="http://schemas.openxmlformats.org/officeDocument/2006/relationships/hyperlink" Target="mailto:bernd.seiferth@artes-valve.de" TargetMode="External"/><Relationship Id="rId5" Type="http://schemas.openxmlformats.org/officeDocument/2006/relationships/hyperlink" Target="mailto:rene.hagedorn@artes-valve.de" TargetMode="External"/><Relationship Id="rId4" Type="http://schemas.openxmlformats.org/officeDocument/2006/relationships/hyperlink" Target="mailto:ingo.mathes@artes-valve.de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47" zoomScale="150" zoomScaleNormal="150" workbookViewId="0">
      <selection activeCell="H62" sqref="A1:H62"/>
    </sheetView>
  </sheetViews>
  <sheetFormatPr baseColWidth="10" defaultRowHeight="12.75" x14ac:dyDescent="0.2"/>
  <cols>
    <col min="1" max="1" width="3" bestFit="1" customWidth="1"/>
    <col min="2" max="2" width="12.42578125" customWidth="1"/>
    <col min="7" max="7" width="12.7109375" bestFit="1" customWidth="1"/>
    <col min="8" max="8" width="10.7109375" customWidth="1"/>
    <col min="9" max="9" width="11.42578125" style="2" customWidth="1"/>
    <col min="257" max="257" width="3" bestFit="1" customWidth="1"/>
    <col min="258" max="258" width="12.42578125" customWidth="1"/>
    <col min="265" max="265" width="11.42578125" customWidth="1"/>
    <col min="513" max="513" width="3" bestFit="1" customWidth="1"/>
    <col min="514" max="514" width="12.42578125" customWidth="1"/>
    <col min="521" max="521" width="11.42578125" customWidth="1"/>
    <col min="769" max="769" width="3" bestFit="1" customWidth="1"/>
    <col min="770" max="770" width="12.42578125" customWidth="1"/>
    <col min="777" max="777" width="11.42578125" customWidth="1"/>
    <col min="1025" max="1025" width="3" bestFit="1" customWidth="1"/>
    <col min="1026" max="1026" width="12.42578125" customWidth="1"/>
    <col min="1033" max="1033" width="11.42578125" customWidth="1"/>
    <col min="1281" max="1281" width="3" bestFit="1" customWidth="1"/>
    <col min="1282" max="1282" width="12.42578125" customWidth="1"/>
    <col min="1289" max="1289" width="11.42578125" customWidth="1"/>
    <col min="1537" max="1537" width="3" bestFit="1" customWidth="1"/>
    <col min="1538" max="1538" width="12.42578125" customWidth="1"/>
    <col min="1545" max="1545" width="11.42578125" customWidth="1"/>
    <col min="1793" max="1793" width="3" bestFit="1" customWidth="1"/>
    <col min="1794" max="1794" width="12.42578125" customWidth="1"/>
    <col min="1801" max="1801" width="11.42578125" customWidth="1"/>
    <col min="2049" max="2049" width="3" bestFit="1" customWidth="1"/>
    <col min="2050" max="2050" width="12.42578125" customWidth="1"/>
    <col min="2057" max="2057" width="11.42578125" customWidth="1"/>
    <col min="2305" max="2305" width="3" bestFit="1" customWidth="1"/>
    <col min="2306" max="2306" width="12.42578125" customWidth="1"/>
    <col min="2313" max="2313" width="11.42578125" customWidth="1"/>
    <col min="2561" max="2561" width="3" bestFit="1" customWidth="1"/>
    <col min="2562" max="2562" width="12.42578125" customWidth="1"/>
    <col min="2569" max="2569" width="11.42578125" customWidth="1"/>
    <col min="2817" max="2817" width="3" bestFit="1" customWidth="1"/>
    <col min="2818" max="2818" width="12.42578125" customWidth="1"/>
    <col min="2825" max="2825" width="11.42578125" customWidth="1"/>
    <col min="3073" max="3073" width="3" bestFit="1" customWidth="1"/>
    <col min="3074" max="3074" width="12.42578125" customWidth="1"/>
    <col min="3081" max="3081" width="11.42578125" customWidth="1"/>
    <col min="3329" max="3329" width="3" bestFit="1" customWidth="1"/>
    <col min="3330" max="3330" width="12.42578125" customWidth="1"/>
    <col min="3337" max="3337" width="11.42578125" customWidth="1"/>
    <col min="3585" max="3585" width="3" bestFit="1" customWidth="1"/>
    <col min="3586" max="3586" width="12.42578125" customWidth="1"/>
    <col min="3593" max="3593" width="11.42578125" customWidth="1"/>
    <col min="3841" max="3841" width="3" bestFit="1" customWidth="1"/>
    <col min="3842" max="3842" width="12.42578125" customWidth="1"/>
    <col min="3849" max="3849" width="11.42578125" customWidth="1"/>
    <col min="4097" max="4097" width="3" bestFit="1" customWidth="1"/>
    <col min="4098" max="4098" width="12.42578125" customWidth="1"/>
    <col min="4105" max="4105" width="11.42578125" customWidth="1"/>
    <col min="4353" max="4353" width="3" bestFit="1" customWidth="1"/>
    <col min="4354" max="4354" width="12.42578125" customWidth="1"/>
    <col min="4361" max="4361" width="11.42578125" customWidth="1"/>
    <col min="4609" max="4609" width="3" bestFit="1" customWidth="1"/>
    <col min="4610" max="4610" width="12.42578125" customWidth="1"/>
    <col min="4617" max="4617" width="11.42578125" customWidth="1"/>
    <col min="4865" max="4865" width="3" bestFit="1" customWidth="1"/>
    <col min="4866" max="4866" width="12.42578125" customWidth="1"/>
    <col min="4873" max="4873" width="11.42578125" customWidth="1"/>
    <col min="5121" max="5121" width="3" bestFit="1" customWidth="1"/>
    <col min="5122" max="5122" width="12.42578125" customWidth="1"/>
    <col min="5129" max="5129" width="11.42578125" customWidth="1"/>
    <col min="5377" max="5377" width="3" bestFit="1" customWidth="1"/>
    <col min="5378" max="5378" width="12.42578125" customWidth="1"/>
    <col min="5385" max="5385" width="11.42578125" customWidth="1"/>
    <col min="5633" max="5633" width="3" bestFit="1" customWidth="1"/>
    <col min="5634" max="5634" width="12.42578125" customWidth="1"/>
    <col min="5641" max="5641" width="11.42578125" customWidth="1"/>
    <col min="5889" max="5889" width="3" bestFit="1" customWidth="1"/>
    <col min="5890" max="5890" width="12.42578125" customWidth="1"/>
    <col min="5897" max="5897" width="11.42578125" customWidth="1"/>
    <col min="6145" max="6145" width="3" bestFit="1" customWidth="1"/>
    <col min="6146" max="6146" width="12.42578125" customWidth="1"/>
    <col min="6153" max="6153" width="11.42578125" customWidth="1"/>
    <col min="6401" max="6401" width="3" bestFit="1" customWidth="1"/>
    <col min="6402" max="6402" width="12.42578125" customWidth="1"/>
    <col min="6409" max="6409" width="11.42578125" customWidth="1"/>
    <col min="6657" max="6657" width="3" bestFit="1" customWidth="1"/>
    <col min="6658" max="6658" width="12.42578125" customWidth="1"/>
    <col min="6665" max="6665" width="11.42578125" customWidth="1"/>
    <col min="6913" max="6913" width="3" bestFit="1" customWidth="1"/>
    <col min="6914" max="6914" width="12.42578125" customWidth="1"/>
    <col min="6921" max="6921" width="11.42578125" customWidth="1"/>
    <col min="7169" max="7169" width="3" bestFit="1" customWidth="1"/>
    <col min="7170" max="7170" width="12.42578125" customWidth="1"/>
    <col min="7177" max="7177" width="11.42578125" customWidth="1"/>
    <col min="7425" max="7425" width="3" bestFit="1" customWidth="1"/>
    <col min="7426" max="7426" width="12.42578125" customWidth="1"/>
    <col min="7433" max="7433" width="11.42578125" customWidth="1"/>
    <col min="7681" max="7681" width="3" bestFit="1" customWidth="1"/>
    <col min="7682" max="7682" width="12.42578125" customWidth="1"/>
    <col min="7689" max="7689" width="11.42578125" customWidth="1"/>
    <col min="7937" max="7937" width="3" bestFit="1" customWidth="1"/>
    <col min="7938" max="7938" width="12.42578125" customWidth="1"/>
    <col min="7945" max="7945" width="11.42578125" customWidth="1"/>
    <col min="8193" max="8193" width="3" bestFit="1" customWidth="1"/>
    <col min="8194" max="8194" width="12.42578125" customWidth="1"/>
    <col min="8201" max="8201" width="11.42578125" customWidth="1"/>
    <col min="8449" max="8449" width="3" bestFit="1" customWidth="1"/>
    <col min="8450" max="8450" width="12.42578125" customWidth="1"/>
    <col min="8457" max="8457" width="11.42578125" customWidth="1"/>
    <col min="8705" max="8705" width="3" bestFit="1" customWidth="1"/>
    <col min="8706" max="8706" width="12.42578125" customWidth="1"/>
    <col min="8713" max="8713" width="11.42578125" customWidth="1"/>
    <col min="8961" max="8961" width="3" bestFit="1" customWidth="1"/>
    <col min="8962" max="8962" width="12.42578125" customWidth="1"/>
    <col min="8969" max="8969" width="11.42578125" customWidth="1"/>
    <col min="9217" max="9217" width="3" bestFit="1" customWidth="1"/>
    <col min="9218" max="9218" width="12.42578125" customWidth="1"/>
    <col min="9225" max="9225" width="11.42578125" customWidth="1"/>
    <col min="9473" max="9473" width="3" bestFit="1" customWidth="1"/>
    <col min="9474" max="9474" width="12.42578125" customWidth="1"/>
    <col min="9481" max="9481" width="11.42578125" customWidth="1"/>
    <col min="9729" max="9729" width="3" bestFit="1" customWidth="1"/>
    <col min="9730" max="9730" width="12.42578125" customWidth="1"/>
    <col min="9737" max="9737" width="11.42578125" customWidth="1"/>
    <col min="9985" max="9985" width="3" bestFit="1" customWidth="1"/>
    <col min="9986" max="9986" width="12.42578125" customWidth="1"/>
    <col min="9993" max="9993" width="11.42578125" customWidth="1"/>
    <col min="10241" max="10241" width="3" bestFit="1" customWidth="1"/>
    <col min="10242" max="10242" width="12.42578125" customWidth="1"/>
    <col min="10249" max="10249" width="11.42578125" customWidth="1"/>
    <col min="10497" max="10497" width="3" bestFit="1" customWidth="1"/>
    <col min="10498" max="10498" width="12.42578125" customWidth="1"/>
    <col min="10505" max="10505" width="11.42578125" customWidth="1"/>
    <col min="10753" max="10753" width="3" bestFit="1" customWidth="1"/>
    <col min="10754" max="10754" width="12.42578125" customWidth="1"/>
    <col min="10761" max="10761" width="11.42578125" customWidth="1"/>
    <col min="11009" max="11009" width="3" bestFit="1" customWidth="1"/>
    <col min="11010" max="11010" width="12.42578125" customWidth="1"/>
    <col min="11017" max="11017" width="11.42578125" customWidth="1"/>
    <col min="11265" max="11265" width="3" bestFit="1" customWidth="1"/>
    <col min="11266" max="11266" width="12.42578125" customWidth="1"/>
    <col min="11273" max="11273" width="11.42578125" customWidth="1"/>
    <col min="11521" max="11521" width="3" bestFit="1" customWidth="1"/>
    <col min="11522" max="11522" width="12.42578125" customWidth="1"/>
    <col min="11529" max="11529" width="11.42578125" customWidth="1"/>
    <col min="11777" max="11777" width="3" bestFit="1" customWidth="1"/>
    <col min="11778" max="11778" width="12.42578125" customWidth="1"/>
    <col min="11785" max="11785" width="11.42578125" customWidth="1"/>
    <col min="12033" max="12033" width="3" bestFit="1" customWidth="1"/>
    <col min="12034" max="12034" width="12.42578125" customWidth="1"/>
    <col min="12041" max="12041" width="11.42578125" customWidth="1"/>
    <col min="12289" max="12289" width="3" bestFit="1" customWidth="1"/>
    <col min="12290" max="12290" width="12.42578125" customWidth="1"/>
    <col min="12297" max="12297" width="11.42578125" customWidth="1"/>
    <col min="12545" max="12545" width="3" bestFit="1" customWidth="1"/>
    <col min="12546" max="12546" width="12.42578125" customWidth="1"/>
    <col min="12553" max="12553" width="11.42578125" customWidth="1"/>
    <col min="12801" max="12801" width="3" bestFit="1" customWidth="1"/>
    <col min="12802" max="12802" width="12.42578125" customWidth="1"/>
    <col min="12809" max="12809" width="11.42578125" customWidth="1"/>
    <col min="13057" max="13057" width="3" bestFit="1" customWidth="1"/>
    <col min="13058" max="13058" width="12.42578125" customWidth="1"/>
    <col min="13065" max="13065" width="11.42578125" customWidth="1"/>
    <col min="13313" max="13313" width="3" bestFit="1" customWidth="1"/>
    <col min="13314" max="13314" width="12.42578125" customWidth="1"/>
    <col min="13321" max="13321" width="11.42578125" customWidth="1"/>
    <col min="13569" max="13569" width="3" bestFit="1" customWidth="1"/>
    <col min="13570" max="13570" width="12.42578125" customWidth="1"/>
    <col min="13577" max="13577" width="11.42578125" customWidth="1"/>
    <col min="13825" max="13825" width="3" bestFit="1" customWidth="1"/>
    <col min="13826" max="13826" width="12.42578125" customWidth="1"/>
    <col min="13833" max="13833" width="11.42578125" customWidth="1"/>
    <col min="14081" max="14081" width="3" bestFit="1" customWidth="1"/>
    <col min="14082" max="14082" width="12.42578125" customWidth="1"/>
    <col min="14089" max="14089" width="11.42578125" customWidth="1"/>
    <col min="14337" max="14337" width="3" bestFit="1" customWidth="1"/>
    <col min="14338" max="14338" width="12.42578125" customWidth="1"/>
    <col min="14345" max="14345" width="11.42578125" customWidth="1"/>
    <col min="14593" max="14593" width="3" bestFit="1" customWidth="1"/>
    <col min="14594" max="14594" width="12.42578125" customWidth="1"/>
    <col min="14601" max="14601" width="11.42578125" customWidth="1"/>
    <col min="14849" max="14849" width="3" bestFit="1" customWidth="1"/>
    <col min="14850" max="14850" width="12.42578125" customWidth="1"/>
    <col min="14857" max="14857" width="11.42578125" customWidth="1"/>
    <col min="15105" max="15105" width="3" bestFit="1" customWidth="1"/>
    <col min="15106" max="15106" width="12.42578125" customWidth="1"/>
    <col min="15113" max="15113" width="11.42578125" customWidth="1"/>
    <col min="15361" max="15361" width="3" bestFit="1" customWidth="1"/>
    <col min="15362" max="15362" width="12.42578125" customWidth="1"/>
    <col min="15369" max="15369" width="11.42578125" customWidth="1"/>
    <col min="15617" max="15617" width="3" bestFit="1" customWidth="1"/>
    <col min="15618" max="15618" width="12.42578125" customWidth="1"/>
    <col min="15625" max="15625" width="11.42578125" customWidth="1"/>
    <col min="15873" max="15873" width="3" bestFit="1" customWidth="1"/>
    <col min="15874" max="15874" width="12.42578125" customWidth="1"/>
    <col min="15881" max="15881" width="11.42578125" customWidth="1"/>
    <col min="16129" max="16129" width="3" bestFit="1" customWidth="1"/>
    <col min="16130" max="16130" width="12.42578125" customWidth="1"/>
    <col min="16137" max="16137" width="11.42578125" customWidth="1"/>
  </cols>
  <sheetData>
    <row r="1" spans="1:8" ht="12.75" customHeight="1" x14ac:dyDescent="0.2">
      <c r="A1" s="160" t="s">
        <v>48</v>
      </c>
      <c r="B1" s="161"/>
      <c r="C1" s="161"/>
      <c r="D1" s="161"/>
      <c r="E1" s="16"/>
      <c r="F1" s="17"/>
      <c r="G1" s="166" t="s">
        <v>49</v>
      </c>
      <c r="H1" s="167"/>
    </row>
    <row r="2" spans="1:8" ht="24" customHeight="1" x14ac:dyDescent="0.2">
      <c r="A2" s="162"/>
      <c r="B2" s="163"/>
      <c r="C2" s="163"/>
      <c r="D2" s="163"/>
      <c r="E2" s="18"/>
      <c r="F2" s="19"/>
      <c r="G2" s="168"/>
      <c r="H2" s="169"/>
    </row>
    <row r="3" spans="1:8" ht="13.15" customHeight="1" x14ac:dyDescent="0.2">
      <c r="A3" s="164"/>
      <c r="B3" s="165"/>
      <c r="C3" s="165"/>
      <c r="D3" s="165"/>
      <c r="E3" s="170" t="s">
        <v>50</v>
      </c>
      <c r="F3" s="170"/>
      <c r="G3" s="170"/>
      <c r="H3" s="171"/>
    </row>
    <row r="4" spans="1:8" ht="13.15" customHeight="1" x14ac:dyDescent="0.2">
      <c r="A4" s="20">
        <v>1</v>
      </c>
      <c r="B4" s="114" t="s">
        <v>51</v>
      </c>
      <c r="C4" s="21" t="s">
        <v>124</v>
      </c>
      <c r="D4" s="21"/>
      <c r="E4" s="21"/>
      <c r="F4" s="114" t="s">
        <v>52</v>
      </c>
      <c r="G4" s="22" t="s">
        <v>137</v>
      </c>
      <c r="H4" s="23"/>
    </row>
    <row r="5" spans="1:8" ht="13.9" customHeight="1" x14ac:dyDescent="0.2">
      <c r="A5" s="24">
        <v>2</v>
      </c>
      <c r="B5" s="114" t="s">
        <v>53</v>
      </c>
      <c r="C5" s="21" t="s">
        <v>125</v>
      </c>
      <c r="D5" s="21"/>
      <c r="E5" s="21"/>
      <c r="F5" s="114" t="s">
        <v>0</v>
      </c>
      <c r="G5" s="25">
        <v>2</v>
      </c>
      <c r="H5" s="23"/>
    </row>
    <row r="6" spans="1:8" ht="13.9" customHeight="1" x14ac:dyDescent="0.2">
      <c r="A6" s="24">
        <v>3</v>
      </c>
      <c r="B6" s="114" t="s">
        <v>54</v>
      </c>
      <c r="C6" s="21" t="s">
        <v>134</v>
      </c>
      <c r="D6" s="21"/>
      <c r="E6" s="21"/>
      <c r="F6" s="114" t="s">
        <v>55</v>
      </c>
      <c r="G6" s="25">
        <v>1</v>
      </c>
      <c r="H6" s="23"/>
    </row>
    <row r="7" spans="1:8" ht="13.9" customHeight="1" x14ac:dyDescent="0.2">
      <c r="A7" s="24">
        <v>4</v>
      </c>
      <c r="B7" s="26" t="s">
        <v>56</v>
      </c>
      <c r="C7" s="27" t="s">
        <v>149</v>
      </c>
      <c r="D7" s="27"/>
      <c r="E7" s="28"/>
      <c r="F7" s="27" t="s">
        <v>57</v>
      </c>
      <c r="G7" s="49" t="s">
        <v>140</v>
      </c>
      <c r="H7" s="30"/>
    </row>
    <row r="8" spans="1:8" ht="13.9" customHeight="1" x14ac:dyDescent="0.2">
      <c r="A8" s="24">
        <v>5</v>
      </c>
      <c r="B8" s="117" t="s">
        <v>58</v>
      </c>
      <c r="C8" s="31"/>
      <c r="D8" s="31"/>
      <c r="E8" s="32" t="s">
        <v>59</v>
      </c>
      <c r="F8" s="32" t="s">
        <v>60</v>
      </c>
      <c r="G8" s="32" t="s">
        <v>61</v>
      </c>
      <c r="H8" s="33" t="s">
        <v>62</v>
      </c>
    </row>
    <row r="9" spans="1:8" ht="13.9" customHeight="1" x14ac:dyDescent="0.2">
      <c r="A9" s="24">
        <v>6</v>
      </c>
      <c r="B9" s="114" t="s">
        <v>63</v>
      </c>
      <c r="C9" s="34" t="s">
        <v>64</v>
      </c>
      <c r="D9" s="35" t="s">
        <v>65</v>
      </c>
      <c r="E9" s="36" t="s">
        <v>130</v>
      </c>
      <c r="F9" s="36" t="s">
        <v>130</v>
      </c>
      <c r="G9" s="36" t="s">
        <v>130</v>
      </c>
      <c r="H9" s="23"/>
    </row>
    <row r="10" spans="1:8" ht="13.9" customHeight="1" x14ac:dyDescent="0.2">
      <c r="A10" s="24">
        <v>7</v>
      </c>
      <c r="B10" s="113" t="s">
        <v>66</v>
      </c>
      <c r="C10" s="25"/>
      <c r="D10" s="37"/>
      <c r="E10" s="112" t="s">
        <v>132</v>
      </c>
      <c r="F10" s="22" t="s">
        <v>132</v>
      </c>
      <c r="G10" s="112" t="s">
        <v>132</v>
      </c>
      <c r="H10" s="23"/>
    </row>
    <row r="11" spans="1:8" x14ac:dyDescent="0.2">
      <c r="A11" s="24">
        <v>8</v>
      </c>
      <c r="B11" s="113" t="s">
        <v>67</v>
      </c>
      <c r="C11" s="25" t="s">
        <v>64</v>
      </c>
      <c r="D11" s="37" t="s">
        <v>65</v>
      </c>
      <c r="E11" s="36" t="s">
        <v>130</v>
      </c>
      <c r="F11" s="36" t="s">
        <v>130</v>
      </c>
      <c r="G11" s="36" t="s">
        <v>130</v>
      </c>
      <c r="H11" s="23"/>
    </row>
    <row r="12" spans="1:8" x14ac:dyDescent="0.2">
      <c r="A12" s="24">
        <v>9</v>
      </c>
      <c r="B12" s="26" t="s">
        <v>68</v>
      </c>
      <c r="C12" s="27"/>
      <c r="D12" s="38"/>
      <c r="E12" s="39" t="s">
        <v>69</v>
      </c>
      <c r="F12" s="39" t="s">
        <v>69</v>
      </c>
      <c r="G12" s="39" t="s">
        <v>69</v>
      </c>
      <c r="H12" s="40"/>
    </row>
    <row r="13" spans="1:8" x14ac:dyDescent="0.2">
      <c r="A13" s="24">
        <v>10</v>
      </c>
      <c r="B13" s="117" t="s">
        <v>118</v>
      </c>
      <c r="C13" s="31"/>
      <c r="D13" s="118"/>
      <c r="E13" s="32" t="s">
        <v>59</v>
      </c>
      <c r="F13" s="32" t="s">
        <v>60</v>
      </c>
      <c r="G13" s="32" t="s">
        <v>61</v>
      </c>
      <c r="H13" s="41"/>
    </row>
    <row r="14" spans="1:8" x14ac:dyDescent="0.2">
      <c r="A14" s="24">
        <v>11</v>
      </c>
      <c r="B14" s="172" t="s">
        <v>120</v>
      </c>
      <c r="C14" s="173"/>
      <c r="D14" s="37" t="s">
        <v>71</v>
      </c>
      <c r="E14" s="43" t="s">
        <v>126</v>
      </c>
      <c r="F14" s="43" t="s">
        <v>126</v>
      </c>
      <c r="G14" s="43" t="s">
        <v>126</v>
      </c>
      <c r="H14" s="44"/>
    </row>
    <row r="15" spans="1:8" x14ac:dyDescent="0.2">
      <c r="A15" s="24">
        <v>12</v>
      </c>
      <c r="B15" s="172" t="s">
        <v>119</v>
      </c>
      <c r="C15" s="173"/>
      <c r="D15" s="37" t="s">
        <v>72</v>
      </c>
      <c r="E15" s="134" t="s">
        <v>69</v>
      </c>
      <c r="F15" s="134" t="s">
        <v>69</v>
      </c>
      <c r="G15" s="134" t="s">
        <v>69</v>
      </c>
      <c r="H15" s="44"/>
    </row>
    <row r="16" spans="1:8" x14ac:dyDescent="0.2">
      <c r="A16" s="24">
        <v>13</v>
      </c>
      <c r="B16" s="114" t="s">
        <v>66</v>
      </c>
      <c r="C16" s="21"/>
      <c r="D16" s="42"/>
      <c r="E16" s="61" t="s">
        <v>123</v>
      </c>
      <c r="F16" s="61" t="s">
        <v>123</v>
      </c>
      <c r="G16" s="57" t="s">
        <v>123</v>
      </c>
      <c r="H16" s="44"/>
    </row>
    <row r="17" spans="1:8" x14ac:dyDescent="0.2">
      <c r="A17" s="24">
        <v>14</v>
      </c>
      <c r="B17" s="143" t="s">
        <v>70</v>
      </c>
      <c r="C17" s="144"/>
      <c r="D17" s="145"/>
      <c r="E17" s="146"/>
      <c r="F17" s="147"/>
      <c r="G17" s="148"/>
      <c r="H17" s="120"/>
    </row>
    <row r="18" spans="1:8" x14ac:dyDescent="0.2">
      <c r="A18" s="24">
        <v>15</v>
      </c>
      <c r="B18" s="45" t="s">
        <v>73</v>
      </c>
      <c r="C18" s="25" t="s">
        <v>74</v>
      </c>
      <c r="D18" s="42"/>
      <c r="E18" s="149">
        <v>85</v>
      </c>
      <c r="F18" s="150"/>
      <c r="G18" s="151"/>
      <c r="H18" s="44"/>
    </row>
    <row r="19" spans="1:8" x14ac:dyDescent="0.2">
      <c r="A19" s="24">
        <v>16</v>
      </c>
      <c r="B19" s="46" t="s">
        <v>75</v>
      </c>
      <c r="C19" s="25" t="s">
        <v>76</v>
      </c>
      <c r="D19" s="42"/>
      <c r="E19" s="152" t="s">
        <v>136</v>
      </c>
      <c r="F19" s="153"/>
      <c r="G19" s="154"/>
      <c r="H19" s="47"/>
    </row>
    <row r="20" spans="1:8" x14ac:dyDescent="0.2">
      <c r="A20" s="24">
        <v>17</v>
      </c>
      <c r="B20" s="46" t="s">
        <v>66</v>
      </c>
      <c r="C20" s="25"/>
      <c r="D20" s="42"/>
      <c r="E20" s="152" t="s">
        <v>123</v>
      </c>
      <c r="F20" s="153"/>
      <c r="G20" s="154"/>
      <c r="H20" s="47"/>
    </row>
    <row r="21" spans="1:8" x14ac:dyDescent="0.2">
      <c r="A21" s="24">
        <v>18</v>
      </c>
      <c r="B21" s="48" t="s">
        <v>119</v>
      </c>
      <c r="C21" s="49"/>
      <c r="D21" s="70" t="s">
        <v>72</v>
      </c>
      <c r="E21" s="131"/>
      <c r="F21" s="132" t="s">
        <v>135</v>
      </c>
      <c r="G21" s="133"/>
      <c r="H21" s="50"/>
    </row>
    <row r="22" spans="1:8" x14ac:dyDescent="0.2">
      <c r="A22" s="24">
        <v>19</v>
      </c>
      <c r="B22" s="51" t="s">
        <v>77</v>
      </c>
      <c r="C22" s="29"/>
      <c r="D22" s="52"/>
      <c r="E22" s="155"/>
      <c r="F22" s="156"/>
      <c r="G22" s="156"/>
      <c r="H22" s="157"/>
    </row>
    <row r="23" spans="1:8" x14ac:dyDescent="0.2">
      <c r="A23" s="24">
        <v>20</v>
      </c>
      <c r="B23" s="53" t="s">
        <v>78</v>
      </c>
      <c r="C23" s="21"/>
      <c r="D23" s="54" t="s">
        <v>79</v>
      </c>
      <c r="E23" s="54" t="s">
        <v>79</v>
      </c>
      <c r="F23" s="54" t="s">
        <v>79</v>
      </c>
      <c r="G23" s="54" t="s">
        <v>79</v>
      </c>
      <c r="H23" s="55" t="s">
        <v>79</v>
      </c>
    </row>
    <row r="24" spans="1:8" x14ac:dyDescent="0.2">
      <c r="A24" s="24">
        <v>21</v>
      </c>
      <c r="B24" s="46" t="s">
        <v>80</v>
      </c>
      <c r="C24" s="25" t="s">
        <v>117</v>
      </c>
      <c r="D24" s="56">
        <v>1</v>
      </c>
      <c r="E24" s="57">
        <v>2</v>
      </c>
      <c r="F24" s="49">
        <v>3</v>
      </c>
      <c r="G24" s="56">
        <v>4</v>
      </c>
      <c r="H24" s="58">
        <v>5</v>
      </c>
    </row>
    <row r="25" spans="1:8" x14ac:dyDescent="0.2">
      <c r="A25" s="24">
        <v>22</v>
      </c>
      <c r="B25" s="46" t="s">
        <v>81</v>
      </c>
      <c r="C25" s="25" t="s">
        <v>82</v>
      </c>
      <c r="D25" s="121">
        <v>21</v>
      </c>
      <c r="E25" s="122">
        <v>118</v>
      </c>
      <c r="F25" s="60">
        <v>130</v>
      </c>
      <c r="G25" s="61"/>
      <c r="H25" s="62"/>
    </row>
    <row r="26" spans="1:8" x14ac:dyDescent="0.2">
      <c r="A26" s="24">
        <v>23</v>
      </c>
      <c r="B26" s="46" t="s">
        <v>83</v>
      </c>
      <c r="C26" s="25" t="s">
        <v>76</v>
      </c>
      <c r="D26" s="124">
        <v>291</v>
      </c>
      <c r="E26" s="125">
        <v>291</v>
      </c>
      <c r="F26" s="63">
        <v>330</v>
      </c>
      <c r="G26" s="61"/>
      <c r="H26" s="62"/>
    </row>
    <row r="27" spans="1:8" x14ac:dyDescent="0.2">
      <c r="A27" s="24">
        <v>24</v>
      </c>
      <c r="B27" s="46" t="s">
        <v>84</v>
      </c>
      <c r="C27" s="25" t="s">
        <v>74</v>
      </c>
      <c r="D27" s="59">
        <v>74</v>
      </c>
      <c r="E27" s="59">
        <v>74</v>
      </c>
      <c r="F27" s="64">
        <v>74</v>
      </c>
      <c r="G27" s="36"/>
      <c r="H27" s="62"/>
    </row>
    <row r="28" spans="1:8" x14ac:dyDescent="0.2">
      <c r="A28" s="24">
        <v>25</v>
      </c>
      <c r="B28" s="46" t="s">
        <v>85</v>
      </c>
      <c r="C28" s="25" t="s">
        <v>74</v>
      </c>
      <c r="D28" s="65">
        <v>73.989999999999995</v>
      </c>
      <c r="E28" s="65">
        <v>73.88</v>
      </c>
      <c r="F28" s="65">
        <v>73.819999999999993</v>
      </c>
      <c r="G28" s="61"/>
      <c r="H28" s="62"/>
    </row>
    <row r="29" spans="1:8" x14ac:dyDescent="0.2">
      <c r="A29" s="24">
        <v>26</v>
      </c>
      <c r="B29" s="46" t="s">
        <v>86</v>
      </c>
      <c r="C29" s="25" t="s">
        <v>87</v>
      </c>
      <c r="D29" s="126">
        <v>1884</v>
      </c>
      <c r="E29" s="127">
        <v>1884</v>
      </c>
      <c r="F29" s="80">
        <v>1884</v>
      </c>
      <c r="G29" s="61"/>
      <c r="H29" s="62"/>
    </row>
    <row r="30" spans="1:8" x14ac:dyDescent="0.2">
      <c r="A30" s="24">
        <v>27</v>
      </c>
      <c r="B30" s="46" t="s">
        <v>88</v>
      </c>
      <c r="C30" s="116" t="s">
        <v>89</v>
      </c>
      <c r="D30" s="66"/>
      <c r="E30" s="67"/>
      <c r="F30" s="68">
        <v>23.75</v>
      </c>
      <c r="G30" s="64"/>
      <c r="H30" s="69"/>
    </row>
    <row r="31" spans="1:8" x14ac:dyDescent="0.2">
      <c r="A31" s="24">
        <v>28</v>
      </c>
      <c r="B31" s="48"/>
      <c r="C31" s="70"/>
      <c r="D31" s="71"/>
      <c r="E31" s="71"/>
      <c r="F31" s="71"/>
      <c r="G31" s="57"/>
      <c r="H31" s="23"/>
    </row>
    <row r="32" spans="1:8" x14ac:dyDescent="0.2">
      <c r="A32" s="24">
        <v>29</v>
      </c>
      <c r="B32" s="72" t="s">
        <v>90</v>
      </c>
      <c r="C32" s="31"/>
      <c r="D32" s="73" t="s">
        <v>91</v>
      </c>
      <c r="E32" s="31"/>
      <c r="F32" s="31"/>
      <c r="G32" s="31"/>
      <c r="H32" s="74"/>
    </row>
    <row r="33" spans="1:8" x14ac:dyDescent="0.2">
      <c r="A33" s="24">
        <v>30</v>
      </c>
      <c r="B33" s="75" t="s">
        <v>92</v>
      </c>
      <c r="C33" s="21"/>
      <c r="D33" s="21"/>
      <c r="E33" s="76"/>
      <c r="F33" s="77" t="s">
        <v>93</v>
      </c>
      <c r="G33" s="77"/>
      <c r="H33" s="23"/>
    </row>
    <row r="34" spans="1:8" x14ac:dyDescent="0.2">
      <c r="A34" s="24">
        <v>31</v>
      </c>
      <c r="B34" s="46"/>
      <c r="C34" s="21"/>
      <c r="D34" s="78"/>
      <c r="E34" s="42"/>
      <c r="F34" s="21"/>
      <c r="G34" s="21"/>
      <c r="H34" s="23"/>
    </row>
    <row r="35" spans="1:8" x14ac:dyDescent="0.2">
      <c r="A35" s="24">
        <v>32</v>
      </c>
      <c r="B35" s="46" t="s">
        <v>94</v>
      </c>
      <c r="C35" s="78" t="s">
        <v>123</v>
      </c>
      <c r="D35" s="21"/>
      <c r="E35" s="42"/>
      <c r="F35" s="21" t="s">
        <v>95</v>
      </c>
      <c r="G35" s="25">
        <v>200</v>
      </c>
      <c r="H35" s="79" t="s">
        <v>65</v>
      </c>
    </row>
    <row r="36" spans="1:8" x14ac:dyDescent="0.2">
      <c r="A36" s="24">
        <v>33</v>
      </c>
      <c r="B36" s="46" t="s">
        <v>96</v>
      </c>
      <c r="C36" s="78" t="s">
        <v>97</v>
      </c>
      <c r="D36" s="21"/>
      <c r="E36" s="42"/>
      <c r="F36" s="21" t="s">
        <v>98</v>
      </c>
      <c r="G36" s="80">
        <v>1884</v>
      </c>
      <c r="H36" s="79" t="s">
        <v>87</v>
      </c>
    </row>
    <row r="37" spans="1:8" x14ac:dyDescent="0.2">
      <c r="A37" s="24">
        <v>34</v>
      </c>
      <c r="B37" s="46" t="s">
        <v>99</v>
      </c>
      <c r="C37" s="78" t="s">
        <v>123</v>
      </c>
      <c r="D37" s="21"/>
      <c r="E37" s="42"/>
      <c r="F37" s="21" t="s">
        <v>121</v>
      </c>
      <c r="G37" s="25">
        <v>3</v>
      </c>
      <c r="H37" s="79" t="s">
        <v>100</v>
      </c>
    </row>
    <row r="38" spans="1:8" x14ac:dyDescent="0.2">
      <c r="A38" s="24">
        <v>35</v>
      </c>
      <c r="B38" s="46"/>
      <c r="C38" s="78"/>
      <c r="D38" s="21"/>
      <c r="E38" s="42"/>
      <c r="F38" s="81" t="s">
        <v>101</v>
      </c>
      <c r="G38" s="82" t="s">
        <v>63</v>
      </c>
      <c r="H38" s="123">
        <v>800</v>
      </c>
    </row>
    <row r="39" spans="1:8" x14ac:dyDescent="0.2">
      <c r="A39" s="24">
        <v>36</v>
      </c>
      <c r="B39" s="46" t="s">
        <v>102</v>
      </c>
      <c r="C39" s="78" t="s">
        <v>103</v>
      </c>
      <c r="D39" s="21"/>
      <c r="E39" s="42"/>
      <c r="F39" s="36" t="s">
        <v>104</v>
      </c>
      <c r="G39" s="115"/>
      <c r="H39" s="79"/>
    </row>
    <row r="40" spans="1:8" ht="12.75" customHeight="1" x14ac:dyDescent="0.2">
      <c r="A40" s="24">
        <v>37</v>
      </c>
      <c r="B40" s="46"/>
      <c r="C40" s="78"/>
      <c r="D40" s="21"/>
      <c r="E40" s="42"/>
      <c r="F40" s="36"/>
      <c r="G40" s="158">
        <v>400</v>
      </c>
      <c r="H40" s="79"/>
    </row>
    <row r="41" spans="1:8" x14ac:dyDescent="0.2">
      <c r="A41" s="24">
        <v>38</v>
      </c>
      <c r="B41" s="46"/>
      <c r="C41" s="78"/>
      <c r="D41" s="21"/>
      <c r="E41" s="83"/>
      <c r="F41" s="43" t="s">
        <v>105</v>
      </c>
      <c r="G41" s="158"/>
      <c r="H41" s="79"/>
    </row>
    <row r="42" spans="1:8" x14ac:dyDescent="0.2">
      <c r="A42" s="24">
        <v>39</v>
      </c>
      <c r="B42" s="84"/>
      <c r="C42" s="27"/>
      <c r="D42" s="85"/>
      <c r="E42" s="119"/>
      <c r="F42" s="86"/>
      <c r="G42" s="159"/>
      <c r="H42" s="30"/>
    </row>
    <row r="43" spans="1:8" x14ac:dyDescent="0.2">
      <c r="A43" s="24">
        <v>40</v>
      </c>
      <c r="B43" s="77" t="s">
        <v>106</v>
      </c>
      <c r="C43" s="21"/>
      <c r="D43" s="21" t="s">
        <v>122</v>
      </c>
      <c r="E43" s="87"/>
      <c r="F43" s="88"/>
      <c r="G43" s="88"/>
      <c r="H43" s="89"/>
    </row>
    <row r="44" spans="1:8" x14ac:dyDescent="0.2">
      <c r="A44" s="24">
        <v>41</v>
      </c>
      <c r="B44" s="90"/>
      <c r="C44" s="21"/>
      <c r="D44" s="21"/>
      <c r="E44" s="21"/>
      <c r="F44" s="21"/>
      <c r="G44" s="21"/>
      <c r="H44" s="91"/>
    </row>
    <row r="45" spans="1:8" x14ac:dyDescent="0.2">
      <c r="A45" s="24">
        <v>42</v>
      </c>
      <c r="B45" s="84"/>
      <c r="C45" s="27"/>
      <c r="D45" s="27" t="s">
        <v>107</v>
      </c>
      <c r="E45" s="27"/>
      <c r="F45" s="27" t="s">
        <v>129</v>
      </c>
      <c r="G45" s="27"/>
      <c r="H45" s="30"/>
    </row>
    <row r="46" spans="1:8" x14ac:dyDescent="0.2">
      <c r="A46" s="24">
        <v>43</v>
      </c>
      <c r="B46" s="77" t="s">
        <v>108</v>
      </c>
      <c r="C46" s="92"/>
      <c r="D46" s="21"/>
      <c r="E46" s="92"/>
      <c r="F46" s="21"/>
      <c r="G46" s="21"/>
      <c r="H46" s="91"/>
    </row>
    <row r="47" spans="1:8" x14ac:dyDescent="0.2">
      <c r="A47" s="24">
        <v>44</v>
      </c>
      <c r="B47" s="51"/>
      <c r="C47" s="27"/>
      <c r="D47" s="27"/>
      <c r="E47" s="27"/>
      <c r="F47" s="27"/>
      <c r="G47" s="27"/>
      <c r="H47" s="30"/>
    </row>
    <row r="48" spans="1:8" x14ac:dyDescent="0.2">
      <c r="A48" s="24">
        <v>45</v>
      </c>
      <c r="B48" s="77" t="s">
        <v>109</v>
      </c>
      <c r="C48" s="93" t="s">
        <v>110</v>
      </c>
      <c r="D48" s="93"/>
      <c r="E48" s="94"/>
      <c r="F48" s="94"/>
      <c r="G48" s="94"/>
      <c r="H48" s="135">
        <v>3159357</v>
      </c>
    </row>
    <row r="49" spans="1:8" x14ac:dyDescent="0.2">
      <c r="A49" s="24">
        <v>46</v>
      </c>
      <c r="B49" s="21" t="s">
        <v>111</v>
      </c>
      <c r="C49" s="128" t="s">
        <v>142</v>
      </c>
      <c r="D49" s="21"/>
      <c r="E49" s="21"/>
      <c r="F49" s="21"/>
      <c r="G49" s="21"/>
      <c r="H49" s="95"/>
    </row>
    <row r="50" spans="1:8" x14ac:dyDescent="0.2">
      <c r="A50" s="24">
        <v>47</v>
      </c>
      <c r="B50" s="21"/>
      <c r="C50" s="129" t="s">
        <v>133</v>
      </c>
      <c r="D50" s="96"/>
      <c r="E50" s="96"/>
      <c r="F50" s="96"/>
      <c r="G50" s="96"/>
      <c r="H50" s="91"/>
    </row>
    <row r="51" spans="1:8" x14ac:dyDescent="0.2">
      <c r="A51" s="24">
        <v>48</v>
      </c>
      <c r="B51" s="21"/>
      <c r="C51" s="130" t="s">
        <v>143</v>
      </c>
      <c r="D51" s="97"/>
      <c r="E51" s="97"/>
      <c r="F51" s="97"/>
      <c r="G51" s="97"/>
      <c r="H51" s="91"/>
    </row>
    <row r="52" spans="1:8" x14ac:dyDescent="0.2">
      <c r="A52" s="24">
        <v>49</v>
      </c>
      <c r="B52" s="21"/>
      <c r="C52" s="21" t="s">
        <v>144</v>
      </c>
      <c r="D52" s="98"/>
      <c r="E52" s="98"/>
      <c r="F52" s="98"/>
      <c r="G52" s="98"/>
      <c r="H52" s="91"/>
    </row>
    <row r="53" spans="1:8" x14ac:dyDescent="0.2">
      <c r="A53" s="24">
        <v>50</v>
      </c>
      <c r="B53" s="84"/>
      <c r="C53" s="99" t="s">
        <v>127</v>
      </c>
      <c r="D53" s="99"/>
      <c r="E53" s="99"/>
      <c r="F53" s="99"/>
      <c r="G53" s="100"/>
      <c r="H53" s="101"/>
    </row>
    <row r="54" spans="1:8" x14ac:dyDescent="0.2">
      <c r="A54" s="24">
        <v>51</v>
      </c>
      <c r="B54" s="77" t="s">
        <v>112</v>
      </c>
      <c r="C54" s="102"/>
      <c r="D54" s="21"/>
      <c r="E54" s="21"/>
      <c r="F54" s="21"/>
      <c r="G54" s="21"/>
      <c r="H54" s="91"/>
    </row>
    <row r="55" spans="1:8" x14ac:dyDescent="0.2">
      <c r="A55" s="24">
        <v>52</v>
      </c>
      <c r="B55" s="136" t="s">
        <v>141</v>
      </c>
      <c r="C55" s="137"/>
      <c r="D55" s="137"/>
      <c r="E55" s="137"/>
      <c r="F55" s="137"/>
      <c r="G55" s="137"/>
      <c r="H55" s="138"/>
    </row>
    <row r="56" spans="1:8" x14ac:dyDescent="0.2">
      <c r="A56" s="24">
        <v>53</v>
      </c>
      <c r="B56" s="136" t="s">
        <v>147</v>
      </c>
      <c r="C56" s="137"/>
      <c r="D56" s="137"/>
      <c r="E56" s="137"/>
      <c r="F56" s="137"/>
      <c r="G56" s="137"/>
      <c r="H56" s="138"/>
    </row>
    <row r="57" spans="1:8" x14ac:dyDescent="0.2">
      <c r="A57" s="24">
        <v>54</v>
      </c>
      <c r="B57" s="139" t="s">
        <v>146</v>
      </c>
      <c r="C57" s="137"/>
      <c r="D57" s="137"/>
      <c r="E57" s="137"/>
      <c r="F57" s="137"/>
      <c r="G57" s="137"/>
      <c r="H57" s="138"/>
    </row>
    <row r="58" spans="1:8" x14ac:dyDescent="0.2">
      <c r="A58" s="24">
        <v>55</v>
      </c>
      <c r="B58" s="140" t="s">
        <v>145</v>
      </c>
      <c r="C58" s="141"/>
      <c r="D58" s="141"/>
      <c r="E58" s="141"/>
      <c r="F58" s="141"/>
      <c r="G58" s="141"/>
      <c r="H58" s="142"/>
    </row>
    <row r="59" spans="1:8" x14ac:dyDescent="0.2">
      <c r="A59" s="24">
        <v>56</v>
      </c>
      <c r="B59" s="103" t="s">
        <v>113</v>
      </c>
      <c r="C59" s="104">
        <v>0</v>
      </c>
      <c r="D59" s="104">
        <v>1</v>
      </c>
      <c r="E59" s="104">
        <v>2</v>
      </c>
      <c r="F59" s="104">
        <v>3</v>
      </c>
      <c r="G59" s="104">
        <v>4</v>
      </c>
      <c r="H59" s="33">
        <v>5</v>
      </c>
    </row>
    <row r="60" spans="1:8" x14ac:dyDescent="0.2">
      <c r="A60" s="24">
        <v>57</v>
      </c>
      <c r="B60" s="103" t="s">
        <v>114</v>
      </c>
      <c r="C60" s="105">
        <v>43902</v>
      </c>
      <c r="D60" s="105">
        <v>43937</v>
      </c>
      <c r="E60" s="105">
        <v>43943</v>
      </c>
      <c r="F60" s="105">
        <v>44054</v>
      </c>
      <c r="G60" s="106"/>
      <c r="H60" s="107"/>
    </row>
    <row r="61" spans="1:8" x14ac:dyDescent="0.2">
      <c r="A61" s="24">
        <v>58</v>
      </c>
      <c r="B61" s="103" t="s">
        <v>115</v>
      </c>
      <c r="C61" s="104" t="s">
        <v>131</v>
      </c>
      <c r="D61" s="104" t="s">
        <v>138</v>
      </c>
      <c r="E61" s="104" t="s">
        <v>131</v>
      </c>
      <c r="F61" s="104" t="s">
        <v>138</v>
      </c>
      <c r="G61" s="104"/>
      <c r="H61" s="33"/>
    </row>
    <row r="62" spans="1:8" ht="13.5" thickBot="1" x14ac:dyDescent="0.25">
      <c r="A62" s="108">
        <v>59</v>
      </c>
      <c r="B62" s="109" t="s">
        <v>116</v>
      </c>
      <c r="C62" s="110" t="s">
        <v>128</v>
      </c>
      <c r="D62" s="110" t="s">
        <v>139</v>
      </c>
      <c r="E62" s="110" t="s">
        <v>128</v>
      </c>
      <c r="F62" s="110" t="s">
        <v>148</v>
      </c>
      <c r="G62" s="110"/>
      <c r="H62" s="111"/>
    </row>
  </sheetData>
  <mergeCells count="16">
    <mergeCell ref="A1:D3"/>
    <mergeCell ref="G1:H2"/>
    <mergeCell ref="E3:H3"/>
    <mergeCell ref="B14:C14"/>
    <mergeCell ref="B15:C15"/>
    <mergeCell ref="B56:H56"/>
    <mergeCell ref="B57:H57"/>
    <mergeCell ref="B58:H58"/>
    <mergeCell ref="B17:D17"/>
    <mergeCell ref="E17:G17"/>
    <mergeCell ref="E18:G18"/>
    <mergeCell ref="E19:G19"/>
    <mergeCell ref="E20:G20"/>
    <mergeCell ref="E22:H22"/>
    <mergeCell ref="G40:G42"/>
    <mergeCell ref="B55:H55"/>
  </mergeCells>
  <pageMargins left="0.83" right="0.17" top="0.39" bottom="0.03" header="0.02" footer="7158278.830000000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2:I34"/>
  <sheetViews>
    <sheetView workbookViewId="0">
      <selection activeCell="C13" sqref="C13"/>
    </sheetView>
  </sheetViews>
  <sheetFormatPr baseColWidth="10" defaultRowHeight="12.75" x14ac:dyDescent="0.2"/>
  <cols>
    <col min="1" max="3" width="19.140625" bestFit="1" customWidth="1"/>
    <col min="4" max="4" width="23" bestFit="1" customWidth="1"/>
    <col min="5" max="6" width="23.140625" bestFit="1" customWidth="1"/>
    <col min="7" max="7" width="30.140625" bestFit="1" customWidth="1"/>
  </cols>
  <sheetData>
    <row r="2" spans="1:9" x14ac:dyDescent="0.2">
      <c r="A2" s="6" t="s">
        <v>20</v>
      </c>
      <c r="B2" s="7"/>
      <c r="C2" s="7"/>
      <c r="D2" s="7"/>
      <c r="E2" s="7"/>
      <c r="F2" s="7"/>
      <c r="G2" s="7"/>
      <c r="H2" s="7"/>
      <c r="I2" s="8"/>
    </row>
    <row r="3" spans="1:9" x14ac:dyDescent="0.2">
      <c r="A3" s="9"/>
      <c r="B3" s="2">
        <v>1</v>
      </c>
      <c r="C3" s="4" t="s">
        <v>3</v>
      </c>
      <c r="D3" s="4" t="s">
        <v>25</v>
      </c>
      <c r="E3" s="4" t="s">
        <v>32</v>
      </c>
      <c r="F3" s="4" t="s">
        <v>35</v>
      </c>
      <c r="G3" s="14" t="s">
        <v>4</v>
      </c>
      <c r="H3" s="5" t="s">
        <v>23</v>
      </c>
      <c r="I3" s="15" t="s">
        <v>24</v>
      </c>
    </row>
    <row r="4" spans="1:9" x14ac:dyDescent="0.2">
      <c r="A4" s="9"/>
      <c r="B4" s="2">
        <v>2</v>
      </c>
      <c r="C4" s="4" t="s">
        <v>1</v>
      </c>
      <c r="D4" s="4" t="s">
        <v>26</v>
      </c>
      <c r="E4" s="4" t="s">
        <v>32</v>
      </c>
      <c r="F4" s="4" t="s">
        <v>36</v>
      </c>
      <c r="G4" s="14" t="s">
        <v>2</v>
      </c>
      <c r="H4" s="5" t="s">
        <v>23</v>
      </c>
      <c r="I4" s="15" t="s">
        <v>24</v>
      </c>
    </row>
    <row r="5" spans="1:9" x14ac:dyDescent="0.2">
      <c r="A5" s="9"/>
      <c r="B5" s="2">
        <v>3</v>
      </c>
      <c r="C5" s="5" t="s">
        <v>46</v>
      </c>
      <c r="D5" s="4" t="s">
        <v>45</v>
      </c>
      <c r="E5" s="4" t="s">
        <v>32</v>
      </c>
      <c r="F5" s="4" t="s">
        <v>44</v>
      </c>
      <c r="G5" s="14" t="s">
        <v>47</v>
      </c>
      <c r="H5" s="5" t="s">
        <v>23</v>
      </c>
      <c r="I5" s="15" t="s">
        <v>24</v>
      </c>
    </row>
    <row r="6" spans="1:9" x14ac:dyDescent="0.2">
      <c r="A6" s="9"/>
      <c r="B6" s="2">
        <v>4</v>
      </c>
      <c r="C6" s="4" t="s">
        <v>5</v>
      </c>
      <c r="D6" s="4" t="s">
        <v>28</v>
      </c>
      <c r="E6" s="4" t="s">
        <v>33</v>
      </c>
      <c r="F6" s="4" t="s">
        <v>37</v>
      </c>
      <c r="G6" s="14" t="s">
        <v>43</v>
      </c>
      <c r="H6" s="5" t="s">
        <v>23</v>
      </c>
      <c r="I6" s="15" t="s">
        <v>24</v>
      </c>
    </row>
    <row r="7" spans="1:9" x14ac:dyDescent="0.2">
      <c r="A7" s="9"/>
      <c r="B7" s="2">
        <v>5</v>
      </c>
      <c r="C7" s="4" t="s">
        <v>6</v>
      </c>
      <c r="D7" s="4" t="s">
        <v>29</v>
      </c>
      <c r="E7" s="4" t="s">
        <v>33</v>
      </c>
      <c r="F7" s="4" t="s">
        <v>38</v>
      </c>
      <c r="G7" s="14" t="s">
        <v>7</v>
      </c>
      <c r="H7" s="5" t="s">
        <v>23</v>
      </c>
      <c r="I7" s="15" t="s">
        <v>24</v>
      </c>
    </row>
    <row r="8" spans="1:9" x14ac:dyDescent="0.2">
      <c r="A8" s="9"/>
      <c r="B8" s="2">
        <v>6</v>
      </c>
      <c r="C8" s="4" t="s">
        <v>8</v>
      </c>
      <c r="D8" s="4" t="s">
        <v>30</v>
      </c>
      <c r="E8" s="4" t="s">
        <v>33</v>
      </c>
      <c r="F8" s="4" t="s">
        <v>39</v>
      </c>
      <c r="G8" s="14" t="s">
        <v>13</v>
      </c>
      <c r="H8" s="5" t="s">
        <v>23</v>
      </c>
      <c r="I8" s="15" t="s">
        <v>24</v>
      </c>
    </row>
    <row r="9" spans="1:9" x14ac:dyDescent="0.2">
      <c r="A9" s="9"/>
      <c r="B9" s="2">
        <v>7</v>
      </c>
      <c r="C9" s="4" t="s">
        <v>9</v>
      </c>
      <c r="D9" s="4" t="s">
        <v>16</v>
      </c>
      <c r="E9" s="4" t="s">
        <v>19</v>
      </c>
      <c r="F9" s="4" t="s">
        <v>40</v>
      </c>
      <c r="G9" s="14" t="s">
        <v>17</v>
      </c>
      <c r="H9" s="5" t="s">
        <v>14</v>
      </c>
      <c r="I9" s="15" t="s">
        <v>15</v>
      </c>
    </row>
    <row r="10" spans="1:9" x14ac:dyDescent="0.2">
      <c r="A10" s="9"/>
      <c r="B10" s="2">
        <v>8</v>
      </c>
      <c r="C10" s="4" t="s">
        <v>10</v>
      </c>
      <c r="D10" s="4" t="s">
        <v>31</v>
      </c>
      <c r="E10" s="4" t="s">
        <v>34</v>
      </c>
      <c r="F10" s="4" t="s">
        <v>41</v>
      </c>
      <c r="G10" s="14" t="s">
        <v>18</v>
      </c>
      <c r="H10" s="5" t="s">
        <v>23</v>
      </c>
      <c r="I10" s="15" t="s">
        <v>24</v>
      </c>
    </row>
    <row r="11" spans="1:9" x14ac:dyDescent="0.2">
      <c r="A11" s="9"/>
      <c r="B11" s="2">
        <v>9</v>
      </c>
      <c r="C11" s="5" t="s">
        <v>21</v>
      </c>
      <c r="D11" s="4" t="s">
        <v>27</v>
      </c>
      <c r="E11" s="4" t="s">
        <v>32</v>
      </c>
      <c r="F11" s="5" t="s">
        <v>42</v>
      </c>
      <c r="G11" s="14" t="s">
        <v>22</v>
      </c>
      <c r="H11" s="5" t="s">
        <v>23</v>
      </c>
      <c r="I11" s="15" t="s">
        <v>24</v>
      </c>
    </row>
    <row r="12" spans="1:9" x14ac:dyDescent="0.2">
      <c r="A12" s="9"/>
      <c r="B12" s="2">
        <v>10</v>
      </c>
    </row>
    <row r="13" spans="1:9" x14ac:dyDescent="0.2">
      <c r="A13" s="9"/>
      <c r="B13" s="2">
        <v>11</v>
      </c>
      <c r="C13" s="2"/>
      <c r="D13" s="2"/>
      <c r="E13" s="2"/>
      <c r="F13" s="2"/>
      <c r="G13" s="2"/>
      <c r="H13" s="2"/>
      <c r="I13" s="10"/>
    </row>
    <row r="14" spans="1:9" x14ac:dyDescent="0.2">
      <c r="A14" s="9"/>
      <c r="B14" s="2">
        <v>12</v>
      </c>
      <c r="C14" s="2"/>
      <c r="D14" s="2"/>
      <c r="E14" s="2"/>
      <c r="F14" s="2"/>
      <c r="G14" s="2"/>
      <c r="H14" s="2"/>
      <c r="I14" s="10"/>
    </row>
    <row r="15" spans="1:9" x14ac:dyDescent="0.2">
      <c r="A15" s="9"/>
      <c r="B15" s="2">
        <v>13</v>
      </c>
      <c r="C15" s="2"/>
      <c r="D15" s="2"/>
      <c r="E15" s="2"/>
      <c r="F15" s="2"/>
      <c r="G15" s="2"/>
      <c r="H15" s="2"/>
      <c r="I15" s="10"/>
    </row>
    <row r="16" spans="1:9" x14ac:dyDescent="0.2">
      <c r="A16" s="9"/>
      <c r="B16" s="2"/>
      <c r="C16" s="2"/>
      <c r="D16" s="2"/>
      <c r="E16" s="2"/>
      <c r="F16" s="2"/>
      <c r="G16" s="2"/>
      <c r="H16" s="2"/>
      <c r="I16" s="10"/>
    </row>
    <row r="17" spans="1:9" x14ac:dyDescent="0.2">
      <c r="A17" s="11" t="s">
        <v>12</v>
      </c>
      <c r="B17" s="12">
        <v>3</v>
      </c>
      <c r="C17" s="12" t="str">
        <f>VLOOKUP($B$17,$B$3:$G$15,2)</f>
        <v>Khaled Abu Ramadan</v>
      </c>
      <c r="D17" s="12" t="str">
        <f>IF(VLOOKUP($B$17,$B$3:$G$15,3)&gt;0,VLOOKUP($B$17,$B$3:$G$15,3),"")</f>
        <v>Tel.: +49 (0) 3304-24724-22</v>
      </c>
      <c r="E17" s="12" t="str">
        <f>IF(VLOOKUP($B$17,$B$3:$G$15,4)&gt;0,VLOOKUP($B$17,$B$3:$G$15,4),"")</f>
        <v>Fax.: +49 (0) 3304-24724-29</v>
      </c>
      <c r="F17" s="12" t="str">
        <f>IF(VLOOKUP($B$17,$B$3:$G$15,5)&gt;0,VLOOKUP($B$17,$B$3:$G$15,5),"")</f>
        <v>Mobil: +49 (0) 172-94385-42</v>
      </c>
      <c r="G17" s="12" t="str">
        <f>IF(VLOOKUP($B$17,$B$3:$G$15,6)&gt;0,VLOOKUP($B$17,$B$3:$G$15,6),"")</f>
        <v>khaled.ramadan@artes-valve.de</v>
      </c>
      <c r="H17" s="12" t="str">
        <f>IF(VLOOKUP($B$17,$B$3:$I$15,7)&gt;0,VLOOKUP($B$17,$B$3:$I$15,7),"")</f>
        <v>Parkallee 7</v>
      </c>
      <c r="I17" s="13" t="str">
        <f>IF(VLOOKUP($B$17,$B$3:$I$15,8)&gt;0,VLOOKUP($B$17,$B$3:$I$15,8),"")</f>
        <v>D-16727 Velten</v>
      </c>
    </row>
    <row r="18" spans="1:9" x14ac:dyDescent="0.2">
      <c r="A18" s="3"/>
    </row>
    <row r="19" spans="1:9" x14ac:dyDescent="0.2">
      <c r="A19" s="6" t="s">
        <v>11</v>
      </c>
      <c r="B19" s="7"/>
      <c r="C19" s="8"/>
    </row>
    <row r="20" spans="1:9" x14ac:dyDescent="0.2">
      <c r="A20" s="9"/>
      <c r="B20" s="2">
        <v>4</v>
      </c>
      <c r="C20" s="10">
        <v>3</v>
      </c>
    </row>
    <row r="21" spans="1:9" x14ac:dyDescent="0.2">
      <c r="A21" s="11" t="s">
        <v>12</v>
      </c>
      <c r="B21" s="12" t="str">
        <f>VLOOKUP(B20,B3:C15,2)</f>
        <v>Horst Jäkel</v>
      </c>
      <c r="C21" s="13" t="str">
        <f>IF(C20&gt;10,"",VLOOKUP(C20,B3:C15,2))</f>
        <v>Khaled Abu Ramadan</v>
      </c>
    </row>
    <row r="23" spans="1:9" x14ac:dyDescent="0.2">
      <c r="A23" s="1"/>
    </row>
    <row r="34" spans="1:1" x14ac:dyDescent="0.2">
      <c r="A34" s="3"/>
    </row>
  </sheetData>
  <hyperlinks>
    <hyperlink ref="G4" r:id="rId1"/>
    <hyperlink ref="G3" r:id="rId2"/>
    <hyperlink ref="G6" r:id="rId3"/>
    <hyperlink ref="G7" r:id="rId4"/>
    <hyperlink ref="G8" r:id="rId5"/>
    <hyperlink ref="G9" r:id="rId6"/>
    <hyperlink ref="G10" r:id="rId7"/>
    <hyperlink ref="G5" r:id="rId8"/>
  </hyperlinks>
  <pageMargins left="0.7" right="0.7" top="0.78740157499999996" bottom="0.78740157499999996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Pos_2</vt:lpstr>
      <vt:lpstr>Auswahltabelle</vt:lpstr>
      <vt:lpstr>Pos_2!Druckbereich</vt:lpstr>
    </vt:vector>
  </TitlesOfParts>
  <Company>ARTES Valve &amp; Service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Roßmann Henner</dc:creator>
  <cp:lastModifiedBy>Matthias Thiel</cp:lastModifiedBy>
  <cp:lastPrinted>2020-08-11T06:03:37Z</cp:lastPrinted>
  <dcterms:created xsi:type="dcterms:W3CDTF">2007-02-06T11:48:01Z</dcterms:created>
  <dcterms:modified xsi:type="dcterms:W3CDTF">2026-03-26T16:29:29Z</dcterms:modified>
</cp:coreProperties>
</file>